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Chris\Swimming\Hants and South Coast\Seeding and Results\2024\Rother League\"/>
    </mc:Choice>
  </mc:AlternateContent>
  <xr:revisionPtr revIDLastSave="0" documentId="13_ncr:1_{17EAD69B-DBC2-4B81-874B-6BE9C2D0D7D4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Results" sheetId="1" r:id="rId1"/>
    <sheet name="Insrtuctions" sheetId="2" r:id="rId2"/>
  </sheets>
  <definedNames>
    <definedName name="_xlnm.Print_Area" localSheetId="1">Insrtuctions!$A$1:$A$42</definedName>
    <definedName name="_xlnm.Print_Area" localSheetId="0">Results!$A$1:$O$117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/>
  <c r="N111" i="1" s="1"/>
  <c r="L6" i="1"/>
  <c r="L5" i="1"/>
  <c r="L111" i="1" s="1"/>
  <c r="J6" i="1"/>
  <c r="J5" i="1"/>
  <c r="J111" i="1" s="1"/>
  <c r="H6" i="1"/>
  <c r="H5" i="1"/>
  <c r="H111" i="1" s="1"/>
  <c r="F6" i="1"/>
  <c r="F5" i="1"/>
  <c r="F111" i="1" s="1"/>
  <c r="D6" i="1"/>
  <c r="D5" i="1"/>
  <c r="D111" i="1" s="1"/>
  <c r="U119" i="1"/>
  <c r="N119" i="1" s="1"/>
  <c r="T119" i="1"/>
  <c r="L119" i="1" s="1"/>
  <c r="T118" i="1"/>
  <c r="M119" i="1" s="1"/>
  <c r="S119" i="1"/>
  <c r="J119" i="1" s="1"/>
  <c r="R119" i="1"/>
  <c r="H119" i="1" s="1"/>
  <c r="Q119" i="1"/>
  <c r="F119" i="1" s="1"/>
  <c r="P119" i="1"/>
  <c r="D119" i="1" s="1"/>
  <c r="N117" i="1"/>
  <c r="L117" i="1"/>
  <c r="J117" i="1"/>
  <c r="H117" i="1"/>
  <c r="F117" i="1"/>
  <c r="D117" i="1"/>
  <c r="P9" i="1"/>
  <c r="D9" i="1" s="1"/>
  <c r="Q9" i="1"/>
  <c r="F9" i="1" s="1"/>
  <c r="R9" i="1"/>
  <c r="H9" i="1" s="1"/>
  <c r="S9" i="1"/>
  <c r="J9" i="1" s="1"/>
  <c r="T9" i="1"/>
  <c r="L9" i="1" s="1"/>
  <c r="U9" i="1"/>
  <c r="N9" i="1" s="1"/>
  <c r="P11" i="1"/>
  <c r="D11" i="1" s="1"/>
  <c r="Q11" i="1"/>
  <c r="F11" i="1" s="1"/>
  <c r="R11" i="1"/>
  <c r="H11" i="1" s="1"/>
  <c r="S11" i="1"/>
  <c r="J11" i="1" s="1"/>
  <c r="T11" i="1"/>
  <c r="L11" i="1" s="1"/>
  <c r="U11" i="1"/>
  <c r="N11" i="1" s="1"/>
  <c r="P13" i="1"/>
  <c r="D13" i="1" s="1"/>
  <c r="Q13" i="1"/>
  <c r="Q12" i="1" s="1"/>
  <c r="R13" i="1"/>
  <c r="H13" i="1" s="1"/>
  <c r="S13" i="1"/>
  <c r="J13" i="1" s="1"/>
  <c r="T13" i="1"/>
  <c r="L13" i="1" s="1"/>
  <c r="U13" i="1"/>
  <c r="N13" i="1" s="1"/>
  <c r="P15" i="1"/>
  <c r="D15" i="1" s="1"/>
  <c r="Q15" i="1"/>
  <c r="Q14" i="1" s="1"/>
  <c r="R15" i="1"/>
  <c r="H15" i="1" s="1"/>
  <c r="S15" i="1"/>
  <c r="S14" i="1" s="1"/>
  <c r="T15" i="1"/>
  <c r="L15" i="1" s="1"/>
  <c r="U15" i="1"/>
  <c r="N15" i="1" s="1"/>
  <c r="P17" i="1"/>
  <c r="D17" i="1" s="1"/>
  <c r="Q17" i="1"/>
  <c r="F17" i="1" s="1"/>
  <c r="R17" i="1"/>
  <c r="H17" i="1" s="1"/>
  <c r="S17" i="1"/>
  <c r="J17" i="1" s="1"/>
  <c r="T17" i="1"/>
  <c r="L17" i="1" s="1"/>
  <c r="U17" i="1"/>
  <c r="N17" i="1" s="1"/>
  <c r="P19" i="1"/>
  <c r="D19" i="1" s="1"/>
  <c r="Q19" i="1"/>
  <c r="F19" i="1" s="1"/>
  <c r="R19" i="1"/>
  <c r="H19" i="1" s="1"/>
  <c r="S19" i="1"/>
  <c r="J19" i="1" s="1"/>
  <c r="T19" i="1"/>
  <c r="L19" i="1" s="1"/>
  <c r="U19" i="1"/>
  <c r="N19" i="1" s="1"/>
  <c r="P21" i="1"/>
  <c r="P20" i="1" s="1"/>
  <c r="Q21" i="1"/>
  <c r="F21" i="1" s="1"/>
  <c r="R21" i="1"/>
  <c r="H21" i="1" s="1"/>
  <c r="S21" i="1"/>
  <c r="J21" i="1" s="1"/>
  <c r="T21" i="1"/>
  <c r="L21" i="1" s="1"/>
  <c r="U21" i="1"/>
  <c r="N21" i="1" s="1"/>
  <c r="P23" i="1"/>
  <c r="D23" i="1" s="1"/>
  <c r="Q23" i="1"/>
  <c r="F23" i="1" s="1"/>
  <c r="R23" i="1"/>
  <c r="H23" i="1" s="1"/>
  <c r="S23" i="1"/>
  <c r="J23" i="1" s="1"/>
  <c r="T23" i="1"/>
  <c r="L23" i="1" s="1"/>
  <c r="U23" i="1"/>
  <c r="N23" i="1" s="1"/>
  <c r="P25" i="1"/>
  <c r="D25" i="1" s="1"/>
  <c r="Q25" i="1"/>
  <c r="F25" i="1" s="1"/>
  <c r="R25" i="1"/>
  <c r="R24" i="1" s="1"/>
  <c r="S25" i="1"/>
  <c r="J25" i="1" s="1"/>
  <c r="T25" i="1"/>
  <c r="L25" i="1" s="1"/>
  <c r="U25" i="1"/>
  <c r="N25" i="1" s="1"/>
  <c r="P27" i="1"/>
  <c r="D27" i="1" s="1"/>
  <c r="Q27" i="1"/>
  <c r="F27" i="1" s="1"/>
  <c r="R27" i="1"/>
  <c r="H27" i="1" s="1"/>
  <c r="S27" i="1"/>
  <c r="S26" i="1" s="1"/>
  <c r="T27" i="1"/>
  <c r="L27" i="1" s="1"/>
  <c r="U27" i="1"/>
  <c r="N27" i="1" s="1"/>
  <c r="P29" i="1"/>
  <c r="D29" i="1" s="1"/>
  <c r="Q29" i="1"/>
  <c r="Q28" i="1" s="1"/>
  <c r="R29" i="1"/>
  <c r="H29" i="1" s="1"/>
  <c r="S29" i="1"/>
  <c r="J29" i="1" s="1"/>
  <c r="T29" i="1"/>
  <c r="L29" i="1" s="1"/>
  <c r="U29" i="1"/>
  <c r="N29" i="1" s="1"/>
  <c r="P31" i="1"/>
  <c r="P30" i="1" s="1"/>
  <c r="Q31" i="1"/>
  <c r="F31" i="1" s="1"/>
  <c r="R31" i="1"/>
  <c r="H31" i="1" s="1"/>
  <c r="S31" i="1"/>
  <c r="J31" i="1" s="1"/>
  <c r="T31" i="1"/>
  <c r="L31" i="1" s="1"/>
  <c r="U31" i="1"/>
  <c r="N31" i="1" s="1"/>
  <c r="P33" i="1"/>
  <c r="D33" i="1" s="1"/>
  <c r="Q33" i="1"/>
  <c r="F33" i="1" s="1"/>
  <c r="R33" i="1"/>
  <c r="H33" i="1" s="1"/>
  <c r="S33" i="1"/>
  <c r="J33" i="1" s="1"/>
  <c r="T33" i="1"/>
  <c r="L33" i="1" s="1"/>
  <c r="U33" i="1"/>
  <c r="N33" i="1" s="1"/>
  <c r="P35" i="1"/>
  <c r="D35" i="1" s="1"/>
  <c r="Q35" i="1"/>
  <c r="F35" i="1" s="1"/>
  <c r="R35" i="1"/>
  <c r="H35" i="1" s="1"/>
  <c r="S35" i="1"/>
  <c r="J35" i="1" s="1"/>
  <c r="T35" i="1"/>
  <c r="L35" i="1" s="1"/>
  <c r="U35" i="1"/>
  <c r="N35" i="1" s="1"/>
  <c r="P37" i="1"/>
  <c r="D37" i="1" s="1"/>
  <c r="Q37" i="1"/>
  <c r="Q36" i="1" s="1"/>
  <c r="R37" i="1"/>
  <c r="H37" i="1" s="1"/>
  <c r="S37" i="1"/>
  <c r="J37" i="1" s="1"/>
  <c r="T37" i="1"/>
  <c r="L37" i="1" s="1"/>
  <c r="U37" i="1"/>
  <c r="N37" i="1" s="1"/>
  <c r="P39" i="1"/>
  <c r="D39" i="1" s="1"/>
  <c r="Q39" i="1"/>
  <c r="F39" i="1" s="1"/>
  <c r="R39" i="1"/>
  <c r="H39" i="1" s="1"/>
  <c r="S39" i="1"/>
  <c r="J39" i="1" s="1"/>
  <c r="T39" i="1"/>
  <c r="L39" i="1" s="1"/>
  <c r="U39" i="1"/>
  <c r="N39" i="1" s="1"/>
  <c r="P41" i="1"/>
  <c r="D41" i="1" s="1"/>
  <c r="Q41" i="1"/>
  <c r="Q40" i="1" s="1"/>
  <c r="R41" i="1"/>
  <c r="H41" i="1" s="1"/>
  <c r="S41" i="1"/>
  <c r="J41" i="1" s="1"/>
  <c r="T41" i="1"/>
  <c r="L41" i="1" s="1"/>
  <c r="U41" i="1"/>
  <c r="N41" i="1" s="1"/>
  <c r="P43" i="1"/>
  <c r="D43" i="1" s="1"/>
  <c r="Q43" i="1"/>
  <c r="F43" i="1" s="1"/>
  <c r="R43" i="1"/>
  <c r="H43" i="1" s="1"/>
  <c r="S43" i="1"/>
  <c r="J43" i="1" s="1"/>
  <c r="T43" i="1"/>
  <c r="L43" i="1" s="1"/>
  <c r="U43" i="1"/>
  <c r="N43" i="1" s="1"/>
  <c r="P45" i="1"/>
  <c r="D45" i="1" s="1"/>
  <c r="Q45" i="1"/>
  <c r="F45" i="1" s="1"/>
  <c r="R45" i="1"/>
  <c r="H45" i="1" s="1"/>
  <c r="S45" i="1"/>
  <c r="J45" i="1" s="1"/>
  <c r="T45" i="1"/>
  <c r="L45" i="1" s="1"/>
  <c r="U45" i="1"/>
  <c r="N45" i="1" s="1"/>
  <c r="P47" i="1"/>
  <c r="D47" i="1" s="1"/>
  <c r="P46" i="1"/>
  <c r="Q47" i="1"/>
  <c r="F47" i="1" s="1"/>
  <c r="R47" i="1"/>
  <c r="H47" i="1" s="1"/>
  <c r="S47" i="1"/>
  <c r="J47" i="1" s="1"/>
  <c r="T47" i="1"/>
  <c r="L47" i="1" s="1"/>
  <c r="U47" i="1"/>
  <c r="N47" i="1" s="1"/>
  <c r="P49" i="1"/>
  <c r="P48" i="1" s="1"/>
  <c r="Q49" i="1"/>
  <c r="F49" i="1" s="1"/>
  <c r="R49" i="1"/>
  <c r="R48" i="1" s="1"/>
  <c r="S49" i="1"/>
  <c r="J49" i="1" s="1"/>
  <c r="T49" i="1"/>
  <c r="L49" i="1" s="1"/>
  <c r="U49" i="1"/>
  <c r="N49" i="1" s="1"/>
  <c r="P51" i="1"/>
  <c r="D51" i="1" s="1"/>
  <c r="Q51" i="1"/>
  <c r="F51" i="1" s="1"/>
  <c r="R51" i="1"/>
  <c r="H51" i="1" s="1"/>
  <c r="S51" i="1"/>
  <c r="J51" i="1" s="1"/>
  <c r="T51" i="1"/>
  <c r="L51" i="1" s="1"/>
  <c r="U51" i="1"/>
  <c r="N51" i="1" s="1"/>
  <c r="P53" i="1"/>
  <c r="P52" i="1" s="1"/>
  <c r="Q53" i="1"/>
  <c r="F53" i="1" s="1"/>
  <c r="R53" i="1"/>
  <c r="H53" i="1" s="1"/>
  <c r="S53" i="1"/>
  <c r="J53" i="1" s="1"/>
  <c r="T53" i="1"/>
  <c r="L53" i="1" s="1"/>
  <c r="U53" i="1"/>
  <c r="N53" i="1" s="1"/>
  <c r="P55" i="1"/>
  <c r="D55" i="1" s="1"/>
  <c r="P54" i="1"/>
  <c r="Q55" i="1"/>
  <c r="F55" i="1" s="1"/>
  <c r="R55" i="1"/>
  <c r="H55" i="1" s="1"/>
  <c r="S55" i="1"/>
  <c r="J55" i="1" s="1"/>
  <c r="T55" i="1"/>
  <c r="L55" i="1" s="1"/>
  <c r="U55" i="1"/>
  <c r="N55" i="1" s="1"/>
  <c r="P57" i="1"/>
  <c r="D57" i="1" s="1"/>
  <c r="P56" i="1"/>
  <c r="Q57" i="1"/>
  <c r="Q56" i="1" s="1"/>
  <c r="R57" i="1"/>
  <c r="H57" i="1" s="1"/>
  <c r="S57" i="1"/>
  <c r="J57" i="1" s="1"/>
  <c r="T57" i="1"/>
  <c r="L57" i="1" s="1"/>
  <c r="U57" i="1"/>
  <c r="N57" i="1" s="1"/>
  <c r="P59" i="1"/>
  <c r="D59" i="1" s="1"/>
  <c r="Q59" i="1"/>
  <c r="Q58" i="1" s="1"/>
  <c r="R59" i="1"/>
  <c r="H59" i="1" s="1"/>
  <c r="S59" i="1"/>
  <c r="S58" i="1" s="1"/>
  <c r="T59" i="1"/>
  <c r="L59" i="1" s="1"/>
  <c r="U59" i="1"/>
  <c r="N59" i="1" s="1"/>
  <c r="P61" i="1"/>
  <c r="D61" i="1" s="1"/>
  <c r="Q61" i="1"/>
  <c r="F61" i="1" s="1"/>
  <c r="R61" i="1"/>
  <c r="H61" i="1" s="1"/>
  <c r="S61" i="1"/>
  <c r="J61" i="1" s="1"/>
  <c r="T61" i="1"/>
  <c r="L61" i="1" s="1"/>
  <c r="U61" i="1"/>
  <c r="N61" i="1" s="1"/>
  <c r="P63" i="1"/>
  <c r="D63" i="1" s="1"/>
  <c r="Q63" i="1"/>
  <c r="F63" i="1" s="1"/>
  <c r="R63" i="1"/>
  <c r="H63" i="1" s="1"/>
  <c r="S63" i="1"/>
  <c r="J63" i="1" s="1"/>
  <c r="T63" i="1"/>
  <c r="L63" i="1" s="1"/>
  <c r="U63" i="1"/>
  <c r="N63" i="1" s="1"/>
  <c r="P65" i="1"/>
  <c r="D65" i="1" s="1"/>
  <c r="Q65" i="1"/>
  <c r="F65" i="1" s="1"/>
  <c r="R65" i="1"/>
  <c r="H65" i="1" s="1"/>
  <c r="S65" i="1"/>
  <c r="J65" i="1" s="1"/>
  <c r="T65" i="1"/>
  <c r="L65" i="1" s="1"/>
  <c r="U65" i="1"/>
  <c r="N65" i="1" s="1"/>
  <c r="P67" i="1"/>
  <c r="D67" i="1" s="1"/>
  <c r="Q67" i="1"/>
  <c r="F67" i="1" s="1"/>
  <c r="R67" i="1"/>
  <c r="H67" i="1" s="1"/>
  <c r="S67" i="1"/>
  <c r="J67" i="1" s="1"/>
  <c r="T67" i="1"/>
  <c r="L67" i="1" s="1"/>
  <c r="U67" i="1"/>
  <c r="N67" i="1" s="1"/>
  <c r="P69" i="1"/>
  <c r="D69" i="1" s="1"/>
  <c r="Q69" i="1"/>
  <c r="Q68" i="1" s="1"/>
  <c r="R69" i="1"/>
  <c r="H69" i="1" s="1"/>
  <c r="S69" i="1"/>
  <c r="J69" i="1" s="1"/>
  <c r="T69" i="1"/>
  <c r="L69" i="1" s="1"/>
  <c r="U69" i="1"/>
  <c r="N69" i="1" s="1"/>
  <c r="P71" i="1"/>
  <c r="D71" i="1" s="1"/>
  <c r="Q71" i="1"/>
  <c r="Q70" i="1" s="1"/>
  <c r="R71" i="1"/>
  <c r="H71" i="1" s="1"/>
  <c r="S71" i="1"/>
  <c r="J71" i="1" s="1"/>
  <c r="T71" i="1"/>
  <c r="L71" i="1" s="1"/>
  <c r="U71" i="1"/>
  <c r="N71" i="1" s="1"/>
  <c r="P73" i="1"/>
  <c r="D73" i="1" s="1"/>
  <c r="Q73" i="1"/>
  <c r="F73" i="1" s="1"/>
  <c r="R73" i="1"/>
  <c r="H73" i="1" s="1"/>
  <c r="S73" i="1"/>
  <c r="J73" i="1" s="1"/>
  <c r="T73" i="1"/>
  <c r="L73" i="1" s="1"/>
  <c r="U73" i="1"/>
  <c r="N73" i="1" s="1"/>
  <c r="P75" i="1"/>
  <c r="P74" i="1" s="1"/>
  <c r="Q75" i="1"/>
  <c r="F75" i="1" s="1"/>
  <c r="R75" i="1"/>
  <c r="H75" i="1" s="1"/>
  <c r="S75" i="1"/>
  <c r="J75" i="1" s="1"/>
  <c r="T75" i="1"/>
  <c r="L75" i="1" s="1"/>
  <c r="U75" i="1"/>
  <c r="N75" i="1" s="1"/>
  <c r="P77" i="1"/>
  <c r="D77" i="1" s="1"/>
  <c r="Q77" i="1"/>
  <c r="Q76" i="1" s="1"/>
  <c r="R77" i="1"/>
  <c r="H77" i="1" s="1"/>
  <c r="S77" i="1"/>
  <c r="J77" i="1" s="1"/>
  <c r="T77" i="1"/>
  <c r="L77" i="1" s="1"/>
  <c r="U77" i="1"/>
  <c r="N77" i="1" s="1"/>
  <c r="P79" i="1"/>
  <c r="P78" i="1" s="1"/>
  <c r="Q79" i="1"/>
  <c r="F79" i="1" s="1"/>
  <c r="R79" i="1"/>
  <c r="H79" i="1" s="1"/>
  <c r="S79" i="1"/>
  <c r="J79" i="1" s="1"/>
  <c r="T79" i="1"/>
  <c r="L79" i="1" s="1"/>
  <c r="U79" i="1"/>
  <c r="N79" i="1" s="1"/>
  <c r="P81" i="1"/>
  <c r="P80" i="1" s="1"/>
  <c r="Q81" i="1"/>
  <c r="F81" i="1" s="1"/>
  <c r="R81" i="1"/>
  <c r="H81" i="1" s="1"/>
  <c r="S81" i="1"/>
  <c r="J81" i="1" s="1"/>
  <c r="T81" i="1"/>
  <c r="L81" i="1" s="1"/>
  <c r="U81" i="1"/>
  <c r="N81" i="1" s="1"/>
  <c r="P83" i="1"/>
  <c r="D83" i="1" s="1"/>
  <c r="Q83" i="1"/>
  <c r="Q82" i="1" s="1"/>
  <c r="R83" i="1"/>
  <c r="H83" i="1" s="1"/>
  <c r="S83" i="1"/>
  <c r="J83" i="1" s="1"/>
  <c r="T83" i="1"/>
  <c r="L83" i="1" s="1"/>
  <c r="U83" i="1"/>
  <c r="N83" i="1" s="1"/>
  <c r="P85" i="1"/>
  <c r="D85" i="1" s="1"/>
  <c r="Q85" i="1"/>
  <c r="Q84" i="1" s="1"/>
  <c r="R85" i="1"/>
  <c r="H85" i="1" s="1"/>
  <c r="S85" i="1"/>
  <c r="J85" i="1" s="1"/>
  <c r="T85" i="1"/>
  <c r="L85" i="1" s="1"/>
  <c r="U85" i="1"/>
  <c r="N85" i="1" s="1"/>
  <c r="P87" i="1"/>
  <c r="D87" i="1" s="1"/>
  <c r="Q87" i="1"/>
  <c r="F87" i="1" s="1"/>
  <c r="R87" i="1"/>
  <c r="H87" i="1" s="1"/>
  <c r="S87" i="1"/>
  <c r="J87" i="1" s="1"/>
  <c r="T87" i="1"/>
  <c r="L87" i="1" s="1"/>
  <c r="U87" i="1"/>
  <c r="N87" i="1" s="1"/>
  <c r="P89" i="1"/>
  <c r="P88" i="1" s="1"/>
  <c r="Q89" i="1"/>
  <c r="F89" i="1" s="1"/>
  <c r="R89" i="1"/>
  <c r="H89" i="1" s="1"/>
  <c r="S89" i="1"/>
  <c r="J89" i="1" s="1"/>
  <c r="T89" i="1"/>
  <c r="L89" i="1" s="1"/>
  <c r="U89" i="1"/>
  <c r="N89" i="1" s="1"/>
  <c r="P91" i="1"/>
  <c r="D91" i="1" s="1"/>
  <c r="Q91" i="1"/>
  <c r="F91" i="1" s="1"/>
  <c r="R91" i="1"/>
  <c r="H91" i="1" s="1"/>
  <c r="S91" i="1"/>
  <c r="S90" i="1" s="1"/>
  <c r="T91" i="1"/>
  <c r="L91" i="1" s="1"/>
  <c r="U91" i="1"/>
  <c r="N91" i="1" s="1"/>
  <c r="P93" i="1"/>
  <c r="D93" i="1" s="1"/>
  <c r="Q93" i="1"/>
  <c r="F93" i="1" s="1"/>
  <c r="R93" i="1"/>
  <c r="H93" i="1" s="1"/>
  <c r="S93" i="1"/>
  <c r="J93" i="1" s="1"/>
  <c r="T93" i="1"/>
  <c r="L93" i="1" s="1"/>
  <c r="U93" i="1"/>
  <c r="N93" i="1" s="1"/>
  <c r="P95" i="1"/>
  <c r="D95" i="1" s="1"/>
  <c r="Q95" i="1"/>
  <c r="F95" i="1" s="1"/>
  <c r="R95" i="1"/>
  <c r="H95" i="1" s="1"/>
  <c r="S95" i="1"/>
  <c r="J95" i="1" s="1"/>
  <c r="T95" i="1"/>
  <c r="L95" i="1" s="1"/>
  <c r="U95" i="1"/>
  <c r="N95" i="1" s="1"/>
  <c r="P97" i="1"/>
  <c r="D97" i="1" s="1"/>
  <c r="Q97" i="1"/>
  <c r="F97" i="1" s="1"/>
  <c r="R97" i="1"/>
  <c r="H97" i="1" s="1"/>
  <c r="S97" i="1"/>
  <c r="J97" i="1" s="1"/>
  <c r="T97" i="1"/>
  <c r="L97" i="1" s="1"/>
  <c r="U97" i="1"/>
  <c r="N97" i="1" s="1"/>
  <c r="P99" i="1"/>
  <c r="P98" i="1" s="1"/>
  <c r="Q99" i="1"/>
  <c r="F99" i="1" s="1"/>
  <c r="R99" i="1"/>
  <c r="H99" i="1" s="1"/>
  <c r="S99" i="1"/>
  <c r="J99" i="1" s="1"/>
  <c r="T99" i="1"/>
  <c r="L99" i="1" s="1"/>
  <c r="U99" i="1"/>
  <c r="N99" i="1" s="1"/>
  <c r="P101" i="1"/>
  <c r="D101" i="1" s="1"/>
  <c r="P100" i="1"/>
  <c r="Q101" i="1"/>
  <c r="F101" i="1" s="1"/>
  <c r="R101" i="1"/>
  <c r="H101" i="1" s="1"/>
  <c r="S101" i="1"/>
  <c r="J101" i="1" s="1"/>
  <c r="T101" i="1"/>
  <c r="L101" i="1" s="1"/>
  <c r="U101" i="1"/>
  <c r="N101" i="1" s="1"/>
  <c r="P103" i="1"/>
  <c r="D103" i="1" s="1"/>
  <c r="Q103" i="1"/>
  <c r="F103" i="1" s="1"/>
  <c r="R103" i="1"/>
  <c r="H103" i="1" s="1"/>
  <c r="S103" i="1"/>
  <c r="J103" i="1" s="1"/>
  <c r="T103" i="1"/>
  <c r="L103" i="1" s="1"/>
  <c r="U103" i="1"/>
  <c r="N103" i="1" s="1"/>
  <c r="P105" i="1"/>
  <c r="D105" i="1" s="1"/>
  <c r="Q105" i="1"/>
  <c r="Q104" i="1" s="1"/>
  <c r="R105" i="1"/>
  <c r="H105" i="1" s="1"/>
  <c r="S105" i="1"/>
  <c r="J105" i="1" s="1"/>
  <c r="T105" i="1"/>
  <c r="L105" i="1" s="1"/>
  <c r="U105" i="1"/>
  <c r="N105" i="1" s="1"/>
  <c r="U44" i="1"/>
  <c r="U24" i="1"/>
  <c r="U72" i="1"/>
  <c r="U70" i="1"/>
  <c r="U66" i="1"/>
  <c r="U32" i="1"/>
  <c r="U36" i="1"/>
  <c r="P118" i="1"/>
  <c r="E119" i="1" s="1"/>
  <c r="U100" i="1"/>
  <c r="U90" i="1"/>
  <c r="U74" i="1"/>
  <c r="U54" i="1"/>
  <c r="U30" i="1"/>
  <c r="T26" i="1"/>
  <c r="T24" i="1"/>
  <c r="U42" i="1"/>
  <c r="R118" i="1"/>
  <c r="I119" i="1" s="1"/>
  <c r="H25" i="1"/>
  <c r="R22" i="1"/>
  <c r="U28" i="1"/>
  <c r="U20" i="1"/>
  <c r="U12" i="1"/>
  <c r="U118" i="1"/>
  <c r="O119" i="1" s="1"/>
  <c r="U10" i="1"/>
  <c r="U50" i="1"/>
  <c r="U68" i="1"/>
  <c r="U60" i="1"/>
  <c r="U52" i="1"/>
  <c r="U82" i="1"/>
  <c r="U58" i="1"/>
  <c r="T66" i="1"/>
  <c r="Q86" i="1"/>
  <c r="T18" i="1"/>
  <c r="T98" i="1"/>
  <c r="T74" i="1"/>
  <c r="T42" i="1"/>
  <c r="R32" i="1"/>
  <c r="R16" i="1"/>
  <c r="J15" i="1"/>
  <c r="U104" i="1" l="1"/>
  <c r="U102" i="1"/>
  <c r="U98" i="1"/>
  <c r="U96" i="1"/>
  <c r="U94" i="1"/>
  <c r="U92" i="1"/>
  <c r="J91" i="1"/>
  <c r="U88" i="1"/>
  <c r="U86" i="1"/>
  <c r="U84" i="1"/>
  <c r="U80" i="1"/>
  <c r="U78" i="1"/>
  <c r="U76" i="1"/>
  <c r="T72" i="1"/>
  <c r="U64" i="1"/>
  <c r="U62" i="1"/>
  <c r="U56" i="1"/>
  <c r="S48" i="1"/>
  <c r="U48" i="1"/>
  <c r="U46" i="1"/>
  <c r="R46" i="1"/>
  <c r="U40" i="1"/>
  <c r="U38" i="1"/>
  <c r="T34" i="1"/>
  <c r="U34" i="1"/>
  <c r="U26" i="1"/>
  <c r="U22" i="1"/>
  <c r="R20" i="1"/>
  <c r="U18" i="1"/>
  <c r="U16" i="1"/>
  <c r="U14" i="1"/>
  <c r="R14" i="1"/>
  <c r="U8" i="1"/>
  <c r="O9" i="1" s="1"/>
  <c r="S118" i="1"/>
  <c r="K119" i="1" s="1"/>
  <c r="Q118" i="1"/>
  <c r="G119" i="1" s="1"/>
  <c r="R104" i="1"/>
  <c r="T104" i="1"/>
  <c r="S96" i="1"/>
  <c r="Q92" i="1"/>
  <c r="S92" i="1"/>
  <c r="R82" i="1"/>
  <c r="R62" i="1"/>
  <c r="T54" i="1"/>
  <c r="S54" i="1"/>
  <c r="R54" i="1"/>
  <c r="S46" i="1"/>
  <c r="T44" i="1"/>
  <c r="R34" i="1"/>
  <c r="Q26" i="1"/>
  <c r="S22" i="1"/>
  <c r="D112" i="1"/>
  <c r="P112" i="1" s="1"/>
  <c r="D115" i="1"/>
  <c r="T94" i="1"/>
  <c r="F71" i="1"/>
  <c r="S84" i="1"/>
  <c r="S72" i="1"/>
  <c r="R60" i="1"/>
  <c r="Q32" i="1"/>
  <c r="S34" i="1"/>
  <c r="T52" i="1"/>
  <c r="S42" i="1"/>
  <c r="R50" i="1"/>
  <c r="T62" i="1"/>
  <c r="S80" i="1"/>
  <c r="R74" i="1"/>
  <c r="Q54" i="1"/>
  <c r="T38" i="1"/>
  <c r="P90" i="1"/>
  <c r="T68" i="1"/>
  <c r="S24" i="1"/>
  <c r="R28" i="1"/>
  <c r="R84" i="1"/>
  <c r="D79" i="1"/>
  <c r="T64" i="1"/>
  <c r="Q60" i="1"/>
  <c r="T60" i="1"/>
  <c r="T30" i="1"/>
  <c r="R44" i="1"/>
  <c r="F57" i="1"/>
  <c r="T88" i="1"/>
  <c r="T80" i="1"/>
  <c r="T96" i="1"/>
  <c r="S88" i="1"/>
  <c r="T86" i="1"/>
  <c r="S20" i="1"/>
  <c r="Q10" i="1"/>
  <c r="S102" i="1"/>
  <c r="S44" i="1"/>
  <c r="T28" i="1"/>
  <c r="Q34" i="1"/>
  <c r="T36" i="1"/>
  <c r="R78" i="1"/>
  <c r="R56" i="1"/>
  <c r="F15" i="1"/>
  <c r="S60" i="1"/>
  <c r="T46" i="1"/>
  <c r="S16" i="1"/>
  <c r="S104" i="1"/>
  <c r="F105" i="1"/>
  <c r="P104" i="1"/>
  <c r="T102" i="1"/>
  <c r="Q102" i="1"/>
  <c r="R102" i="1"/>
  <c r="P102" i="1"/>
  <c r="T100" i="1"/>
  <c r="S100" i="1"/>
  <c r="R100" i="1"/>
  <c r="Q100" i="1"/>
  <c r="S98" i="1"/>
  <c r="R98" i="1"/>
  <c r="D99" i="1"/>
  <c r="Q98" i="1"/>
  <c r="R96" i="1"/>
  <c r="Q96" i="1"/>
  <c r="P96" i="1"/>
  <c r="S94" i="1"/>
  <c r="R94" i="1"/>
  <c r="Q94" i="1"/>
  <c r="P94" i="1"/>
  <c r="T92" i="1"/>
  <c r="R92" i="1"/>
  <c r="P92" i="1"/>
  <c r="R90" i="1"/>
  <c r="Q90" i="1"/>
  <c r="T90" i="1"/>
  <c r="Q88" i="1"/>
  <c r="R88" i="1"/>
  <c r="D89" i="1"/>
  <c r="S86" i="1"/>
  <c r="R86" i="1"/>
  <c r="P86" i="1"/>
  <c r="T84" i="1"/>
  <c r="F85" i="1"/>
  <c r="P84" i="1"/>
  <c r="F83" i="1"/>
  <c r="T82" i="1"/>
  <c r="S82" i="1"/>
  <c r="P82" i="1"/>
  <c r="R80" i="1"/>
  <c r="D81" i="1"/>
  <c r="Q80" i="1"/>
  <c r="T78" i="1"/>
  <c r="S78" i="1"/>
  <c r="Q78" i="1"/>
  <c r="T76" i="1"/>
  <c r="S76" i="1"/>
  <c r="F77" i="1"/>
  <c r="R76" i="1"/>
  <c r="P76" i="1"/>
  <c r="S74" i="1"/>
  <c r="Q74" i="1"/>
  <c r="D75" i="1"/>
  <c r="R72" i="1"/>
  <c r="Q72" i="1"/>
  <c r="P72" i="1"/>
  <c r="T70" i="1"/>
  <c r="R70" i="1"/>
  <c r="S70" i="1"/>
  <c r="P70" i="1"/>
  <c r="S68" i="1"/>
  <c r="F69" i="1"/>
  <c r="R68" i="1"/>
  <c r="P68" i="1"/>
  <c r="S66" i="1"/>
  <c r="R66" i="1"/>
  <c r="Q66" i="1"/>
  <c r="P66" i="1"/>
  <c r="R64" i="1"/>
  <c r="P64" i="1"/>
  <c r="S64" i="1"/>
  <c r="Q64" i="1"/>
  <c r="S62" i="1"/>
  <c r="Q62" i="1"/>
  <c r="P62" i="1"/>
  <c r="P60" i="1"/>
  <c r="J59" i="1"/>
  <c r="T58" i="1"/>
  <c r="R58" i="1"/>
  <c r="F59" i="1"/>
  <c r="P58" i="1"/>
  <c r="S56" i="1"/>
  <c r="T56" i="1"/>
  <c r="Q52" i="1"/>
  <c r="S52" i="1"/>
  <c r="R52" i="1"/>
  <c r="D53" i="1"/>
  <c r="T50" i="1"/>
  <c r="S50" i="1"/>
  <c r="Q50" i="1"/>
  <c r="P50" i="1"/>
  <c r="T48" i="1"/>
  <c r="H49" i="1"/>
  <c r="Q48" i="1"/>
  <c r="D49" i="1"/>
  <c r="Q46" i="1"/>
  <c r="Q44" i="1"/>
  <c r="P44" i="1"/>
  <c r="Q42" i="1"/>
  <c r="R42" i="1"/>
  <c r="P42" i="1"/>
  <c r="T40" i="1"/>
  <c r="P40" i="1"/>
  <c r="S40" i="1"/>
  <c r="F41" i="1"/>
  <c r="R40" i="1"/>
  <c r="S38" i="1"/>
  <c r="R38" i="1"/>
  <c r="Q38" i="1"/>
  <c r="P38" i="1"/>
  <c r="S36" i="1"/>
  <c r="R36" i="1"/>
  <c r="F37" i="1"/>
  <c r="P36" i="1"/>
  <c r="P34" i="1"/>
  <c r="T32" i="1"/>
  <c r="S32" i="1"/>
  <c r="P32" i="1"/>
  <c r="R30" i="1"/>
  <c r="S30" i="1"/>
  <c r="D31" i="1"/>
  <c r="Q30" i="1"/>
  <c r="S28" i="1"/>
  <c r="F29" i="1"/>
  <c r="P28" i="1"/>
  <c r="J27" i="1"/>
  <c r="R26" i="1"/>
  <c r="P26" i="1"/>
  <c r="Q24" i="1"/>
  <c r="P24" i="1"/>
  <c r="T22" i="1"/>
  <c r="Q22" i="1"/>
  <c r="P22" i="1"/>
  <c r="T20" i="1"/>
  <c r="Q20" i="1"/>
  <c r="D21" i="1"/>
  <c r="S18" i="1"/>
  <c r="Q18" i="1"/>
  <c r="R18" i="1"/>
  <c r="P18" i="1"/>
  <c r="T16" i="1"/>
  <c r="Q16" i="1"/>
  <c r="P16" i="1"/>
  <c r="T14" i="1"/>
  <c r="P14" i="1"/>
  <c r="T12" i="1"/>
  <c r="R12" i="1"/>
  <c r="S12" i="1"/>
  <c r="F13" i="1"/>
  <c r="P12" i="1"/>
  <c r="S10" i="1"/>
  <c r="T10" i="1"/>
  <c r="R10" i="1"/>
  <c r="P10" i="1"/>
  <c r="O11" i="1"/>
  <c r="O13" i="1" s="1"/>
  <c r="O15" i="1" s="1"/>
  <c r="O17" i="1" s="1"/>
  <c r="O19" i="1" s="1"/>
  <c r="O21" i="1" s="1"/>
  <c r="O23" i="1" s="1"/>
  <c r="O25" i="1" s="1"/>
  <c r="O27" i="1" s="1"/>
  <c r="O29" i="1" s="1"/>
  <c r="O31" i="1" s="1"/>
  <c r="O33" i="1" s="1"/>
  <c r="T8" i="1"/>
  <c r="M9" i="1" s="1"/>
  <c r="D114" i="1"/>
  <c r="E116" i="1" s="1"/>
  <c r="D113" i="1"/>
  <c r="P116" i="1"/>
  <c r="D116" i="1" s="1"/>
  <c r="P8" i="1"/>
  <c r="E9" i="1" s="1"/>
  <c r="Q8" i="1"/>
  <c r="G9" i="1" s="1"/>
  <c r="R8" i="1"/>
  <c r="I9" i="1" s="1"/>
  <c r="S8" i="1"/>
  <c r="K9" i="1" s="1"/>
  <c r="U109" i="1" l="1"/>
  <c r="O109" i="1" s="1"/>
  <c r="O35" i="1"/>
  <c r="O37" i="1" s="1"/>
  <c r="O39" i="1" s="1"/>
  <c r="O41" i="1" s="1"/>
  <c r="O43" i="1" s="1"/>
  <c r="O45" i="1" s="1"/>
  <c r="O47" i="1" s="1"/>
  <c r="O49" i="1" s="1"/>
  <c r="O51" i="1" s="1"/>
  <c r="O53" i="1" s="1"/>
  <c r="O55" i="1" s="1"/>
  <c r="O57" i="1" s="1"/>
  <c r="O59" i="1" s="1"/>
  <c r="O61" i="1" s="1"/>
  <c r="O63" i="1" s="1"/>
  <c r="O65" i="1" s="1"/>
  <c r="O67" i="1" s="1"/>
  <c r="O69" i="1" s="1"/>
  <c r="O71" i="1" s="1"/>
  <c r="O73" i="1" s="1"/>
  <c r="O75" i="1" s="1"/>
  <c r="O77" i="1" s="1"/>
  <c r="O79" i="1" s="1"/>
  <c r="O81" i="1" s="1"/>
  <c r="O83" i="1" s="1"/>
  <c r="O85" i="1" s="1"/>
  <c r="O87" i="1" s="1"/>
  <c r="O89" i="1" s="1"/>
  <c r="O91" i="1" s="1"/>
  <c r="O93" i="1" s="1"/>
  <c r="O95" i="1" s="1"/>
  <c r="O97" i="1" s="1"/>
  <c r="O99" i="1" s="1"/>
  <c r="O101" i="1" s="1"/>
  <c r="O103" i="1" s="1"/>
  <c r="O105" i="1" s="1"/>
  <c r="N110" i="1" s="1"/>
  <c r="U110" i="1" s="1"/>
  <c r="G11" i="1"/>
  <c r="G13" i="1" s="1"/>
  <c r="G15" i="1" s="1"/>
  <c r="I11" i="1"/>
  <c r="I13" i="1" s="1"/>
  <c r="I15" i="1" s="1"/>
  <c r="I17" i="1" s="1"/>
  <c r="I19" i="1" s="1"/>
  <c r="I21" i="1" s="1"/>
  <c r="I23" i="1" s="1"/>
  <c r="I25" i="1" s="1"/>
  <c r="I27" i="1" s="1"/>
  <c r="I29" i="1" s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I51" i="1" s="1"/>
  <c r="I53" i="1" s="1"/>
  <c r="I55" i="1" s="1"/>
  <c r="I57" i="1" s="1"/>
  <c r="I59" i="1" s="1"/>
  <c r="I61" i="1" s="1"/>
  <c r="I63" i="1" s="1"/>
  <c r="I65" i="1" s="1"/>
  <c r="I67" i="1" s="1"/>
  <c r="I69" i="1" s="1"/>
  <c r="I71" i="1" s="1"/>
  <c r="I73" i="1" s="1"/>
  <c r="I75" i="1" s="1"/>
  <c r="I77" i="1" s="1"/>
  <c r="I79" i="1" s="1"/>
  <c r="I81" i="1" s="1"/>
  <c r="I83" i="1" s="1"/>
  <c r="I85" i="1" s="1"/>
  <c r="I87" i="1" s="1"/>
  <c r="I89" i="1" s="1"/>
  <c r="I91" i="1" s="1"/>
  <c r="I93" i="1" s="1"/>
  <c r="I95" i="1" s="1"/>
  <c r="I97" i="1" s="1"/>
  <c r="I99" i="1" s="1"/>
  <c r="I101" i="1" s="1"/>
  <c r="I103" i="1" s="1"/>
  <c r="I105" i="1" s="1"/>
  <c r="H110" i="1" s="1"/>
  <c r="K11" i="1"/>
  <c r="K13" i="1" s="1"/>
  <c r="K15" i="1" s="1"/>
  <c r="K17" i="1" s="1"/>
  <c r="K19" i="1" s="1"/>
  <c r="K21" i="1" s="1"/>
  <c r="K23" i="1" s="1"/>
  <c r="K25" i="1" s="1"/>
  <c r="K27" i="1" s="1"/>
  <c r="K29" i="1" s="1"/>
  <c r="K31" i="1" s="1"/>
  <c r="K33" i="1" s="1"/>
  <c r="K35" i="1" s="1"/>
  <c r="K37" i="1" s="1"/>
  <c r="K39" i="1" s="1"/>
  <c r="K41" i="1" s="1"/>
  <c r="K43" i="1" s="1"/>
  <c r="K45" i="1" s="1"/>
  <c r="K47" i="1" s="1"/>
  <c r="K49" i="1" s="1"/>
  <c r="K51" i="1" s="1"/>
  <c r="K53" i="1" s="1"/>
  <c r="K55" i="1" s="1"/>
  <c r="K57" i="1" s="1"/>
  <c r="K59" i="1" s="1"/>
  <c r="K61" i="1" s="1"/>
  <c r="K63" i="1" s="1"/>
  <c r="K65" i="1" s="1"/>
  <c r="K67" i="1" s="1"/>
  <c r="K69" i="1" s="1"/>
  <c r="K71" i="1" s="1"/>
  <c r="K73" i="1" s="1"/>
  <c r="K75" i="1" s="1"/>
  <c r="K77" i="1" s="1"/>
  <c r="K79" i="1" s="1"/>
  <c r="K81" i="1" s="1"/>
  <c r="K83" i="1" s="1"/>
  <c r="K85" i="1" s="1"/>
  <c r="K87" i="1" s="1"/>
  <c r="K89" i="1" s="1"/>
  <c r="K91" i="1" s="1"/>
  <c r="K93" i="1" s="1"/>
  <c r="K95" i="1" s="1"/>
  <c r="K97" i="1" s="1"/>
  <c r="K99" i="1" s="1"/>
  <c r="K101" i="1" s="1"/>
  <c r="K103" i="1" s="1"/>
  <c r="K105" i="1" s="1"/>
  <c r="J110" i="1" s="1"/>
  <c r="S109" i="1"/>
  <c r="K109" i="1" s="1"/>
  <c r="Q109" i="1"/>
  <c r="G109" i="1" s="1"/>
  <c r="R109" i="1"/>
  <c r="I109" i="1" s="1"/>
  <c r="G17" i="1"/>
  <c r="G19" i="1" s="1"/>
  <c r="G21" i="1" s="1"/>
  <c r="G23" i="1" s="1"/>
  <c r="G25" i="1" s="1"/>
  <c r="G27" i="1" s="1"/>
  <c r="G29" i="1" s="1"/>
  <c r="G31" i="1" s="1"/>
  <c r="G33" i="1" s="1"/>
  <c r="G35" i="1" s="1"/>
  <c r="G37" i="1" s="1"/>
  <c r="G39" i="1" s="1"/>
  <c r="G41" i="1" s="1"/>
  <c r="G43" i="1" s="1"/>
  <c r="G45" i="1" s="1"/>
  <c r="G47" i="1" s="1"/>
  <c r="G49" i="1" s="1"/>
  <c r="G51" i="1" s="1"/>
  <c r="G53" i="1" s="1"/>
  <c r="G55" i="1" s="1"/>
  <c r="G57" i="1" s="1"/>
  <c r="G59" i="1" s="1"/>
  <c r="G61" i="1" s="1"/>
  <c r="G63" i="1" s="1"/>
  <c r="G65" i="1" s="1"/>
  <c r="G67" i="1" s="1"/>
  <c r="G69" i="1" s="1"/>
  <c r="G71" i="1" s="1"/>
  <c r="G73" i="1" s="1"/>
  <c r="G75" i="1" s="1"/>
  <c r="G77" i="1" s="1"/>
  <c r="G79" i="1" s="1"/>
  <c r="G81" i="1" s="1"/>
  <c r="G83" i="1" s="1"/>
  <c r="G85" i="1" s="1"/>
  <c r="G87" i="1" s="1"/>
  <c r="G89" i="1" s="1"/>
  <c r="G91" i="1" s="1"/>
  <c r="G93" i="1" s="1"/>
  <c r="G95" i="1" s="1"/>
  <c r="G97" i="1" s="1"/>
  <c r="G99" i="1" s="1"/>
  <c r="G101" i="1" s="1"/>
  <c r="G103" i="1" s="1"/>
  <c r="G105" i="1" s="1"/>
  <c r="F110" i="1" s="1"/>
  <c r="T109" i="1"/>
  <c r="M109" i="1" s="1"/>
  <c r="P109" i="1"/>
  <c r="M11" i="1"/>
  <c r="M13" i="1" s="1"/>
  <c r="M15" i="1" s="1"/>
  <c r="M17" i="1" s="1"/>
  <c r="M19" i="1" s="1"/>
  <c r="M21" i="1" s="1"/>
  <c r="M23" i="1" s="1"/>
  <c r="M25" i="1" s="1"/>
  <c r="M27" i="1" s="1"/>
  <c r="M29" i="1" s="1"/>
  <c r="M31" i="1" s="1"/>
  <c r="M33" i="1" s="1"/>
  <c r="M35" i="1" s="1"/>
  <c r="M37" i="1" s="1"/>
  <c r="M39" i="1" s="1"/>
  <c r="M41" i="1" s="1"/>
  <c r="M43" i="1" s="1"/>
  <c r="M45" i="1" s="1"/>
  <c r="M47" i="1" s="1"/>
  <c r="M49" i="1" s="1"/>
  <c r="M51" i="1" s="1"/>
  <c r="M53" i="1" s="1"/>
  <c r="M55" i="1" s="1"/>
  <c r="M57" i="1" s="1"/>
  <c r="M59" i="1" s="1"/>
  <c r="M61" i="1" s="1"/>
  <c r="M63" i="1" s="1"/>
  <c r="M65" i="1" s="1"/>
  <c r="M67" i="1" s="1"/>
  <c r="M69" i="1" s="1"/>
  <c r="M71" i="1" s="1"/>
  <c r="M73" i="1" s="1"/>
  <c r="M75" i="1" s="1"/>
  <c r="M77" i="1" s="1"/>
  <c r="M79" i="1" s="1"/>
  <c r="M81" i="1" s="1"/>
  <c r="M83" i="1" s="1"/>
  <c r="M85" i="1" s="1"/>
  <c r="M87" i="1" s="1"/>
  <c r="M89" i="1" s="1"/>
  <c r="M91" i="1" s="1"/>
  <c r="M93" i="1" s="1"/>
  <c r="M95" i="1" s="1"/>
  <c r="M97" i="1" s="1"/>
  <c r="M99" i="1" s="1"/>
  <c r="M101" i="1" s="1"/>
  <c r="M103" i="1" s="1"/>
  <c r="M105" i="1" s="1"/>
  <c r="L110" i="1" s="1"/>
  <c r="E11" i="1"/>
  <c r="E13" i="1" s="1"/>
  <c r="E15" i="1" s="1"/>
  <c r="E17" i="1" s="1"/>
  <c r="E19" i="1" s="1"/>
  <c r="E21" i="1" s="1"/>
  <c r="E23" i="1" s="1"/>
  <c r="E25" i="1" s="1"/>
  <c r="E27" i="1" s="1"/>
  <c r="E29" i="1" s="1"/>
  <c r="E31" i="1" s="1"/>
  <c r="E33" i="1" s="1"/>
  <c r="E35" i="1" s="1"/>
  <c r="E37" i="1" s="1"/>
  <c r="E39" i="1" s="1"/>
  <c r="E41" i="1" s="1"/>
  <c r="E43" i="1" s="1"/>
  <c r="E45" i="1" s="1"/>
  <c r="E47" i="1" s="1"/>
  <c r="E49" i="1" s="1"/>
  <c r="E51" i="1" s="1"/>
  <c r="E53" i="1" s="1"/>
  <c r="E55" i="1" s="1"/>
  <c r="E57" i="1" s="1"/>
  <c r="E59" i="1" s="1"/>
  <c r="E61" i="1" s="1"/>
  <c r="E63" i="1" s="1"/>
  <c r="E65" i="1" s="1"/>
  <c r="E67" i="1" s="1"/>
  <c r="E69" i="1" s="1"/>
  <c r="E71" i="1" s="1"/>
  <c r="E73" i="1" s="1"/>
  <c r="E75" i="1" s="1"/>
  <c r="E77" i="1" s="1"/>
  <c r="E79" i="1" s="1"/>
  <c r="E81" i="1" s="1"/>
  <c r="E83" i="1" s="1"/>
  <c r="E85" i="1" s="1"/>
  <c r="E87" i="1" s="1"/>
  <c r="E89" i="1" s="1"/>
  <c r="E91" i="1" s="1"/>
  <c r="E93" i="1" s="1"/>
  <c r="E95" i="1" s="1"/>
  <c r="E97" i="1" s="1"/>
  <c r="E99" i="1" s="1"/>
  <c r="E101" i="1" s="1"/>
  <c r="E103" i="1" s="1"/>
  <c r="E105" i="1" s="1"/>
  <c r="N106" i="1" l="1"/>
  <c r="O107" i="1"/>
  <c r="U107" i="1" s="1"/>
  <c r="U108" i="1"/>
  <c r="O108" i="1" s="1"/>
  <c r="N115" i="1"/>
  <c r="N109" i="1"/>
  <c r="S110" i="1"/>
  <c r="J115" i="1"/>
  <c r="Q110" i="1"/>
  <c r="F115" i="1"/>
  <c r="R110" i="1"/>
  <c r="H115" i="1"/>
  <c r="T110" i="1"/>
  <c r="L115" i="1"/>
  <c r="D110" i="1"/>
  <c r="P110" i="1" s="1"/>
  <c r="D106" i="1"/>
  <c r="J106" i="1"/>
  <c r="S108" i="1"/>
  <c r="K107" i="1"/>
  <c r="S107" i="1" s="1"/>
  <c r="G107" i="1"/>
  <c r="Q107" i="1" s="1"/>
  <c r="F106" i="1"/>
  <c r="Q108" i="1"/>
  <c r="I107" i="1"/>
  <c r="R107" i="1" s="1"/>
  <c r="H106" i="1"/>
  <c r="R108" i="1"/>
  <c r="T108" i="1"/>
  <c r="M107" i="1"/>
  <c r="T107" i="1" s="1"/>
  <c r="L106" i="1"/>
  <c r="E107" i="1"/>
  <c r="P107" i="1" s="1"/>
  <c r="P108" i="1"/>
  <c r="J109" i="1"/>
  <c r="D109" i="1"/>
  <c r="E109" i="1"/>
  <c r="F109" i="1"/>
  <c r="H109" i="1"/>
  <c r="L109" i="1"/>
  <c r="L112" i="1" l="1"/>
  <c r="T112" i="1" s="1"/>
  <c r="N108" i="1"/>
  <c r="N107" i="1"/>
  <c r="N112" i="1"/>
  <c r="U112" i="1" s="1"/>
  <c r="H112" i="1"/>
  <c r="R112" i="1" s="1"/>
  <c r="F112" i="1"/>
  <c r="Q112" i="1" s="1"/>
  <c r="J112" i="1"/>
  <c r="S112" i="1" s="1"/>
  <c r="H107" i="1"/>
  <c r="D107" i="1"/>
  <c r="G108" i="1"/>
  <c r="F108" i="1"/>
  <c r="E108" i="1"/>
  <c r="D108" i="1"/>
  <c r="F107" i="1"/>
  <c r="M108" i="1"/>
  <c r="L108" i="1"/>
  <c r="K108" i="1"/>
  <c r="J108" i="1"/>
  <c r="L107" i="1"/>
  <c r="H108" i="1"/>
  <c r="I108" i="1"/>
  <c r="J107" i="1"/>
  <c r="L113" i="1" l="1"/>
  <c r="L114" i="1" s="1"/>
  <c r="M116" i="1" s="1"/>
  <c r="N113" i="1"/>
  <c r="N114" i="1" s="1"/>
  <c r="O116" i="1" s="1"/>
  <c r="F113" i="1"/>
  <c r="F114" i="1" s="1"/>
  <c r="G116" i="1" s="1"/>
  <c r="H113" i="1"/>
  <c r="H114" i="1" s="1"/>
  <c r="J113" i="1"/>
  <c r="J114" i="1" s="1"/>
  <c r="Q116" i="1" l="1"/>
  <c r="F116" i="1" s="1"/>
  <c r="I116" i="1"/>
  <c r="U116" i="1"/>
  <c r="N116" i="1" s="1"/>
  <c r="R116" i="1"/>
  <c r="H116" i="1" s="1"/>
  <c r="S116" i="1"/>
  <c r="J116" i="1" s="1"/>
  <c r="K116" i="1"/>
  <c r="T116" i="1"/>
  <c r="L1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Miles</author>
  </authors>
  <commentList>
    <comment ref="L1" authorId="0" shapeId="0" xr:uid="{3C6E28D3-023C-45C3-BFD4-887C906E9C32}">
      <text>
        <r>
          <rPr>
            <sz val="8"/>
            <color indexed="8"/>
            <rFont val="Tahoma"/>
            <family val="2"/>
          </rPr>
          <t xml:space="preserve">Enter number of teams
</t>
        </r>
      </text>
    </comment>
    <comment ref="O1" authorId="0" shapeId="0" xr:uid="{41633E64-97B5-490F-88C3-EEC733C21709}">
      <text>
        <r>
          <rPr>
            <sz val="8"/>
            <color indexed="8"/>
            <rFont val="Tahoma"/>
            <family val="2"/>
          </rPr>
          <t xml:space="preserve">Enter number of teams
</t>
        </r>
      </text>
    </comment>
    <comment ref="O2" authorId="1" shapeId="0" xr:uid="{412CA489-222B-48A7-AD15-44B2EDED8512}">
      <text>
        <r>
          <rPr>
            <sz val="8"/>
            <color indexed="81"/>
            <rFont val="Tahoma"/>
            <family val="2"/>
          </rPr>
          <t xml:space="preserve">Enter number of teams
</t>
        </r>
      </text>
    </comment>
    <comment ref="C3" authorId="0" shapeId="0" xr:uid="{DFFCA745-8B7A-4E0A-B45A-2E2F161E7B66}">
      <text>
        <r>
          <rPr>
            <sz val="9"/>
            <color indexed="8"/>
            <rFont val="Tahoma"/>
            <family val="2"/>
          </rPr>
          <t xml:space="preserve">Enter year
</t>
        </r>
      </text>
    </comment>
    <comment ref="D8" authorId="0" shapeId="0" xr:uid="{00000000-0006-0000-0000-000005000000}">
      <text>
        <r>
          <rPr>
            <sz val="10"/>
            <color indexed="8"/>
            <rFont val="Tahoma"/>
            <family val="2"/>
          </rPr>
          <t xml:space="preserve">Input times as min, colon, sec
eg  1:21.56
or DQ Turn etc
</t>
        </r>
      </text>
    </comment>
  </commentList>
</comments>
</file>

<file path=xl/sharedStrings.xml><?xml version="1.0" encoding="utf-8"?>
<sst xmlns="http://schemas.openxmlformats.org/spreadsheetml/2006/main" count="315" uniqueCount="94">
  <si>
    <t>Hant &amp; South Coast Leagues</t>
  </si>
  <si>
    <t>Div Teams</t>
  </si>
  <si>
    <t>Gala Teams</t>
  </si>
  <si>
    <t xml:space="preserve">Year:  </t>
  </si>
  <si>
    <t>Under ASA Law &amp; Rules</t>
  </si>
  <si>
    <t>Lanes</t>
  </si>
  <si>
    <r>
      <t>Club:</t>
    </r>
    <r>
      <rPr>
        <sz val="10"/>
        <rFont val="Arial"/>
        <family val="2"/>
      </rPr>
      <t xml:space="preserve"> </t>
    </r>
  </si>
  <si>
    <t xml:space="preserve">   Event           Lane:</t>
  </si>
  <si>
    <t>G</t>
  </si>
  <si>
    <t>Open</t>
  </si>
  <si>
    <t>t</t>
  </si>
  <si>
    <t>50m</t>
  </si>
  <si>
    <t>Butterfly</t>
  </si>
  <si>
    <t>B</t>
  </si>
  <si>
    <t>U14</t>
  </si>
  <si>
    <t>Breaststroke</t>
  </si>
  <si>
    <t>U12</t>
  </si>
  <si>
    <t>Freestyle</t>
  </si>
  <si>
    <t>U16</t>
  </si>
  <si>
    <t>Backstroke</t>
  </si>
  <si>
    <t>4X1 Freestyle Relay</t>
  </si>
  <si>
    <t>4X1 Medley Relay</t>
  </si>
  <si>
    <t>G/B</t>
  </si>
  <si>
    <t>100m</t>
  </si>
  <si>
    <t>Ind Medley</t>
  </si>
  <si>
    <t>All</t>
  </si>
  <si>
    <t xml:space="preserve">   8x1 Squadron</t>
  </si>
  <si>
    <t>Gala points</t>
  </si>
  <si>
    <t xml:space="preserve"> Place Points</t>
  </si>
  <si>
    <t xml:space="preserve">  Gala</t>
  </si>
  <si>
    <t>Seniors</t>
  </si>
  <si>
    <t>Juniors</t>
  </si>
  <si>
    <t>Total Lg Pts</t>
  </si>
  <si>
    <t>League</t>
  </si>
  <si>
    <t xml:space="preserve">    © Dennis</t>
  </si>
  <si>
    <t>Junior points sum</t>
  </si>
  <si>
    <t>M/F</t>
  </si>
  <si>
    <t>120+</t>
  </si>
  <si>
    <r>
      <t xml:space="preserve">The </t>
    </r>
    <r>
      <rPr>
        <b/>
        <sz val="12"/>
        <rFont val="Arial"/>
        <family val="2"/>
      </rPr>
      <t>Master</t>
    </r>
    <r>
      <rPr>
        <b/>
        <sz val="10"/>
        <rFont val="Arial"/>
        <family val="2"/>
      </rPr>
      <t xml:space="preserve"> programme on Sheet 1</t>
    </r>
    <r>
      <rPr>
        <sz val="10"/>
        <rFont val="Arial"/>
        <family val="2"/>
      </rPr>
      <t xml:space="preserve"> should be preloaded on to the host computer which must have Excel.</t>
    </r>
  </si>
  <si>
    <t>Specific gala details of the Competition year and number of teams, may then be typed</t>
  </si>
  <si>
    <t>into the yellow filled cells.</t>
  </si>
  <si>
    <t>Then add the team names in their yellow highlighted cells.</t>
  </si>
  <si>
    <t>If the number of teams present is less than the 6 or 8 columns available, the unused time slots should be</t>
  </si>
  <si>
    <t>loaded with a letter t.</t>
  </si>
  <si>
    <t>The programme computes event places, points and team rank from time inputs of each lane.</t>
  </si>
  <si>
    <t>Time-cell to time-cell movement is best done by the Tab key.</t>
  </si>
  <si>
    <r>
      <rPr>
        <b/>
        <sz val="11"/>
        <rFont val="Arial"/>
        <family val="2"/>
      </rPr>
      <t>Time input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for each swimmer must be as “minutes (even if zero), </t>
    </r>
    <r>
      <rPr>
        <b/>
        <sz val="10"/>
        <rFont val="Arial"/>
        <family val="2"/>
      </rPr>
      <t>colon</t>
    </r>
    <r>
      <rPr>
        <sz val="10"/>
        <rFont val="Arial"/>
        <family val="2"/>
      </rPr>
      <t xml:space="preserve">, seconds” e.g. 0:58.63.  </t>
    </r>
  </si>
  <si>
    <t>Times entered in the correct format will be green colour filled.</t>
  </si>
  <si>
    <t xml:space="preserve">Incorrect time formats will show position as x and no points will be added. The time cell will not be colour filled. </t>
  </si>
  <si>
    <r>
      <t xml:space="preserve">Re-enter the time!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Do not delete any time cell</t>
    </r>
    <r>
      <rPr>
        <sz val="10"/>
        <rFont val="Arial"/>
        <family val="2"/>
      </rPr>
      <t>, simply overwrite.</t>
    </r>
  </si>
  <si>
    <r>
      <rPr>
        <b/>
        <sz val="11"/>
        <rFont val="Arial"/>
        <family val="2"/>
      </rPr>
      <t>No Time</t>
    </r>
    <r>
      <rPr>
        <sz val="10"/>
        <rFont val="Arial"/>
        <family val="2"/>
      </rPr>
      <t xml:space="preserve">: If no time has been taken it is necessary to enter one calculated to conform to the agreed placing. </t>
    </r>
  </si>
  <si>
    <r>
      <rPr>
        <b/>
        <sz val="11"/>
        <rFont val="Arial"/>
        <family val="2"/>
      </rPr>
      <t>Invalid swims</t>
    </r>
    <r>
      <rPr>
        <sz val="11"/>
        <rFont val="Arial"/>
        <family val="2"/>
      </rPr>
      <t>:</t>
    </r>
    <r>
      <rPr>
        <sz val="10"/>
        <rFont val="Arial"/>
        <family val="2"/>
      </rPr>
      <t xml:space="preserve"> Letter inputs such as DQ Stroke, Faulty Start etc. to the time slot, generate a cross in the place</t>
    </r>
  </si>
  <si>
    <t>slot and, of course, no points. Keep the input short, the print size adjusts to accommodate it!</t>
  </si>
  <si>
    <r>
      <rPr>
        <b/>
        <sz val="11"/>
        <rFont val="Arial"/>
        <family val="2"/>
      </rPr>
      <t>Late Arrival</t>
    </r>
    <r>
      <rPr>
        <sz val="10"/>
        <rFont val="Arial"/>
        <family val="2"/>
      </rPr>
      <t xml:space="preserve"> teams can be accommodated with their  one-point per event  prior to arriving by inserting  a</t>
    </r>
  </si>
  <si>
    <t>nominal,'last place'  time of 5:00.00 in the time cell.</t>
  </si>
  <si>
    <r>
      <rPr>
        <b/>
        <sz val="11"/>
        <rFont val="Arial"/>
        <family val="2"/>
      </rPr>
      <t>Electronic timing</t>
    </r>
    <r>
      <rPr>
        <sz val="10"/>
        <rFont val="Arial"/>
        <family val="2"/>
      </rPr>
      <t xml:space="preserve">: Where the places are determined from electronic pad times the results are absolute. </t>
    </r>
  </si>
  <si>
    <t>Equal times give the same position to both swimmers and those place points:</t>
  </si>
  <si>
    <t>A joint first place in a six-team gala event gives 6 points to each swimmer.</t>
  </si>
  <si>
    <r>
      <rPr>
        <b/>
        <sz val="11"/>
        <rFont val="Arial"/>
        <family val="2"/>
      </rPr>
      <t>Manual timing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There is no change for manual timing except in the case of times that have been averaged, </t>
    </r>
  </si>
  <si>
    <t>say to 0:58.63, because they were in reverse to the Judges’ placing.</t>
  </si>
  <si>
    <t xml:space="preserve">In that case it is necessary to add 0.001 to the time of the lower placed swimmer so that although the displayed </t>
  </si>
  <si>
    <t>times are equal the positions are in accordance with the decision of the Referee.</t>
  </si>
  <si>
    <t>e.g.  0:58.63 should be typed in as 0:58.631 for the lower placed team/swimmer.</t>
  </si>
  <si>
    <r>
      <rPr>
        <b/>
        <sz val="11"/>
        <rFont val="Arial"/>
        <family val="2"/>
      </rPr>
      <t>Program check</t>
    </r>
    <r>
      <rPr>
        <b/>
        <sz val="10"/>
        <rFont val="Arial"/>
        <family val="2"/>
      </rPr>
      <t>:</t>
    </r>
  </si>
  <si>
    <t>Do compare the final points with Manual or any other program recording.</t>
  </si>
  <si>
    <t>If they differ then scan down the listed total points after each event to locate the first discrepancy.</t>
  </si>
  <si>
    <t xml:space="preserve">Spreadsheet error can only be due to error in the format or value of the typed in time. Look for the green highlight.  </t>
  </si>
  <si>
    <t>Thank you for hosting the gala. Please transfer the results to the Competition Secretary as soon as possible.</t>
  </si>
  <si>
    <t>Competition Secretary:  Chris Lintott at  chris.lintott@ntlworld.com</t>
  </si>
  <si>
    <t>Dennis.</t>
  </si>
  <si>
    <t>gala</t>
  </si>
  <si>
    <t>Lg</t>
  </si>
  <si>
    <t>League gala points</t>
  </si>
  <si>
    <t>Division</t>
  </si>
  <si>
    <t>Round 1&amp;2 Lg Pts</t>
  </si>
  <si>
    <t>Round 1&amp;2 Gala Pts</t>
  </si>
  <si>
    <t>Rnd3 Lg  position</t>
  </si>
  <si>
    <t>Rnd3 Lg Pts</t>
  </si>
  <si>
    <r>
      <t>Affiliated SwimEngland</t>
    </r>
    <r>
      <rPr>
        <sz val="9"/>
        <rFont val="Arial"/>
        <family val="2"/>
      </rPr>
      <t xml:space="preserve"> SE Region</t>
    </r>
  </si>
  <si>
    <t>Sutton &amp; Cheam</t>
  </si>
  <si>
    <t>Haslemere</t>
  </si>
  <si>
    <t>DNS</t>
  </si>
  <si>
    <t xml:space="preserve">Scaled Gala points </t>
  </si>
  <si>
    <t>H3</t>
  </si>
  <si>
    <t>H4</t>
  </si>
  <si>
    <t>H5</t>
  </si>
  <si>
    <t>H6</t>
  </si>
  <si>
    <t>DQ only 2 swimmers</t>
  </si>
  <si>
    <t>DQ Turn</t>
  </si>
  <si>
    <r>
      <rPr>
        <b/>
        <sz val="11"/>
        <rFont val="Arial"/>
        <family val="2"/>
      </rPr>
      <t xml:space="preserve">Rother League </t>
    </r>
    <r>
      <rPr>
        <sz val="10"/>
        <rFont val="Arial"/>
        <family val="2"/>
      </rPr>
      <t>Round 3      Ages at Gala date.</t>
    </r>
  </si>
  <si>
    <t>Andover</t>
  </si>
  <si>
    <t>F8</t>
  </si>
  <si>
    <t>Portsmouth Northsea</t>
  </si>
  <si>
    <t>Havant &amp; Wlv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</si>
</sst>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0.0"/>
  </numFmts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8"/>
      <name val="Tahoma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8"/>
      <name val="Tahoma"/>
      <family val="2"/>
    </font>
    <font>
      <b/>
      <sz val="11"/>
      <name val="Arial"/>
      <family val="2"/>
    </font>
    <font>
      <sz val="11.05"/>
      <name val="Arial"/>
      <family val="2"/>
    </font>
    <font>
      <b/>
      <sz val="9"/>
      <name val="Arial"/>
      <family val="2"/>
    </font>
    <font>
      <sz val="10"/>
      <color indexed="8"/>
      <name val="Tahoma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7"/>
      </patternFill>
    </fill>
    <fill>
      <patternFill patternType="gray0625">
        <fgColor indexed="26"/>
        <bgColor indexed="26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1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95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20" fillId="23" borderId="0" xfId="0" applyFont="1" applyFill="1" applyAlignment="1">
      <alignment horizontal="left"/>
    </xf>
    <xf numFmtId="0" fontId="0" fillId="23" borderId="0" xfId="0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/>
    <xf numFmtId="2" fontId="0" fillId="0" borderId="0" xfId="0" applyNumberFormat="1" applyAlignment="1">
      <alignment horizontal="center"/>
    </xf>
    <xf numFmtId="0" fontId="20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0" fontId="0" fillId="23" borderId="11" xfId="0" applyFill="1" applyBorder="1" applyAlignment="1">
      <alignment horizontal="center"/>
    </xf>
    <xf numFmtId="0" fontId="0" fillId="0" borderId="0" xfId="0" applyAlignment="1">
      <alignment horizontal="left"/>
    </xf>
    <xf numFmtId="0" fontId="18" fillId="23" borderId="0" xfId="0" applyFont="1" applyFill="1" applyAlignment="1">
      <alignment horizontal="left"/>
    </xf>
    <xf numFmtId="0" fontId="28" fillId="23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20" fillId="23" borderId="0" xfId="0" applyFont="1" applyFill="1" applyAlignment="1">
      <alignment horizontal="center"/>
    </xf>
    <xf numFmtId="0" fontId="0" fillId="23" borderId="0" xfId="0" applyFill="1" applyAlignment="1">
      <alignment horizontal="center" shrinkToFit="1"/>
    </xf>
    <xf numFmtId="0" fontId="0" fillId="23" borderId="10" xfId="0" applyFill="1" applyBorder="1" applyAlignment="1">
      <alignment horizontal="center" shrinkToFit="1"/>
    </xf>
    <xf numFmtId="0" fontId="28" fillId="24" borderId="0" xfId="0" applyFont="1" applyFill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/>
    </xf>
    <xf numFmtId="0" fontId="20" fillId="24" borderId="0" xfId="0" applyFont="1" applyFill="1" applyAlignment="1">
      <alignment horizontal="left"/>
    </xf>
    <xf numFmtId="0" fontId="0" fillId="24" borderId="0" xfId="0" applyFill="1" applyAlignment="1">
      <alignment horizontal="center" shrinkToFit="1"/>
    </xf>
    <xf numFmtId="0" fontId="0" fillId="24" borderId="10" xfId="0" applyFill="1" applyBorder="1" applyAlignment="1">
      <alignment horizontal="center" shrinkToFit="1"/>
    </xf>
    <xf numFmtId="0" fontId="0" fillId="0" borderId="11" xfId="0" applyBorder="1"/>
    <xf numFmtId="0" fontId="18" fillId="23" borderId="0" xfId="0" applyFont="1" applyFill="1" applyAlignment="1">
      <alignment horizontal="center"/>
    </xf>
    <xf numFmtId="0" fontId="18" fillId="23" borderId="0" xfId="0" applyFont="1" applyFill="1"/>
    <xf numFmtId="0" fontId="0" fillId="23" borderId="12" xfId="0" applyFill="1" applyBorder="1" applyAlignment="1">
      <alignment horizontal="center" shrinkToFit="1"/>
    </xf>
    <xf numFmtId="0" fontId="0" fillId="23" borderId="13" xfId="0" applyFill="1" applyBorder="1" applyAlignment="1">
      <alignment horizontal="center" shrinkToFit="1"/>
    </xf>
    <xf numFmtId="0" fontId="0" fillId="24" borderId="12" xfId="0" applyFill="1" applyBorder="1" applyAlignment="1">
      <alignment horizontal="center" shrinkToFit="1"/>
    </xf>
    <xf numFmtId="0" fontId="0" fillId="24" borderId="13" xfId="0" applyFill="1" applyBorder="1" applyAlignment="1">
      <alignment horizontal="center" shrinkToFit="1"/>
    </xf>
    <xf numFmtId="0" fontId="31" fillId="0" borderId="0" xfId="0" applyFont="1"/>
    <xf numFmtId="0" fontId="32" fillId="0" borderId="0" xfId="0" applyFont="1"/>
    <xf numFmtId="0" fontId="24" fillId="0" borderId="0" xfId="0" applyFont="1"/>
    <xf numFmtId="0" fontId="0" fillId="23" borderId="0" xfId="0" applyFill="1" applyAlignment="1">
      <alignment horizontal="left"/>
    </xf>
    <xf numFmtId="0" fontId="30" fillId="23" borderId="14" xfId="0" applyFont="1" applyFill="1" applyBorder="1" applyAlignment="1">
      <alignment horizontal="left"/>
    </xf>
    <xf numFmtId="0" fontId="0" fillId="24" borderId="15" xfId="0" applyFill="1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3" borderId="15" xfId="0" applyFill="1" applyBorder="1" applyAlignment="1">
      <alignment horizontal="left"/>
    </xf>
    <xf numFmtId="0" fontId="0" fillId="23" borderId="14" xfId="0" applyFill="1" applyBorder="1" applyAlignment="1">
      <alignment horizontal="center"/>
    </xf>
    <xf numFmtId="165" fontId="0" fillId="23" borderId="16" xfId="0" applyNumberFormat="1" applyFill="1" applyBorder="1" applyAlignment="1">
      <alignment horizontal="center"/>
    </xf>
    <xf numFmtId="0" fontId="0" fillId="23" borderId="0" xfId="0" applyFill="1" applyAlignment="1">
      <alignment shrinkToFit="1"/>
    </xf>
    <xf numFmtId="0" fontId="18" fillId="0" borderId="0" xfId="0" applyFont="1" applyAlignment="1">
      <alignment horizontal="left"/>
    </xf>
    <xf numFmtId="165" fontId="18" fillId="0" borderId="17" xfId="0" applyNumberFormat="1" applyFont="1" applyBorder="1" applyAlignment="1">
      <alignment horizontal="center"/>
    </xf>
    <xf numFmtId="165" fontId="18" fillId="0" borderId="18" xfId="0" applyNumberFormat="1" applyFont="1" applyBorder="1" applyAlignment="1">
      <alignment horizontal="center"/>
    </xf>
    <xf numFmtId="165" fontId="18" fillId="0" borderId="19" xfId="0" applyNumberFormat="1" applyFont="1" applyBorder="1" applyAlignment="1">
      <alignment horizontal="center"/>
    </xf>
    <xf numFmtId="165" fontId="18" fillId="0" borderId="20" xfId="0" applyNumberFormat="1" applyFont="1" applyBorder="1" applyAlignment="1">
      <alignment horizontal="center"/>
    </xf>
    <xf numFmtId="0" fontId="31" fillId="25" borderId="0" xfId="0" applyFont="1" applyFill="1"/>
    <xf numFmtId="0" fontId="31" fillId="0" borderId="0" xfId="0" applyFont="1" applyAlignment="1">
      <alignment horizontal="center"/>
    </xf>
    <xf numFmtId="0" fontId="31" fillId="25" borderId="19" xfId="0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0" fillId="23" borderId="21" xfId="0" applyFill="1" applyBorder="1"/>
    <xf numFmtId="0" fontId="0" fillId="23" borderId="22" xfId="0" applyFill="1" applyBorder="1"/>
    <xf numFmtId="0" fontId="0" fillId="23" borderId="16" xfId="0" applyFill="1" applyBorder="1" applyAlignment="1">
      <alignment horizontal="center"/>
    </xf>
    <xf numFmtId="0" fontId="0" fillId="23" borderId="14" xfId="0" applyFill="1" applyBorder="1" applyAlignment="1">
      <alignment horizontal="left"/>
    </xf>
    <xf numFmtId="165" fontId="0" fillId="26" borderId="0" xfId="0" applyNumberFormat="1" applyFill="1" applyAlignment="1">
      <alignment horizontal="left"/>
    </xf>
    <xf numFmtId="0" fontId="20" fillId="23" borderId="20" xfId="0" applyFont="1" applyFill="1" applyBorder="1" applyAlignment="1">
      <alignment horizontal="left"/>
    </xf>
    <xf numFmtId="0" fontId="20" fillId="23" borderId="25" xfId="0" applyFont="1" applyFill="1" applyBorder="1" applyAlignment="1">
      <alignment horizontal="left"/>
    </xf>
    <xf numFmtId="0" fontId="18" fillId="23" borderId="13" xfId="0" applyFont="1" applyFill="1" applyBorder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21" fillId="0" borderId="25" xfId="0" applyFont="1" applyBorder="1" applyAlignment="1" applyProtection="1">
      <alignment horizontal="center"/>
      <protection locked="0"/>
    </xf>
    <xf numFmtId="0" fontId="0" fillId="25" borderId="0" xfId="0" applyFill="1"/>
    <xf numFmtId="0" fontId="24" fillId="0" borderId="0" xfId="0" applyFont="1" applyAlignment="1" applyProtection="1">
      <alignment horizontal="center"/>
      <protection locked="0"/>
    </xf>
    <xf numFmtId="0" fontId="31" fillId="0" borderId="19" xfId="0" applyFont="1" applyBorder="1" applyAlignment="1">
      <alignment horizontal="left"/>
    </xf>
    <xf numFmtId="0" fontId="31" fillId="0" borderId="19" xfId="0" applyFont="1" applyBorder="1"/>
    <xf numFmtId="165" fontId="0" fillId="23" borderId="22" xfId="0" applyNumberFormat="1" applyFill="1" applyBorder="1" applyAlignment="1">
      <alignment horizontal="center" shrinkToFit="1"/>
    </xf>
    <xf numFmtId="164" fontId="0" fillId="0" borderId="0" xfId="0" applyNumberFormat="1" applyAlignment="1" applyProtection="1">
      <alignment horizontal="center" shrinkToFit="1"/>
      <protection locked="0"/>
    </xf>
    <xf numFmtId="164" fontId="0" fillId="0" borderId="10" xfId="0" applyNumberFormat="1" applyBorder="1" applyAlignment="1" applyProtection="1">
      <alignment horizontal="center" shrinkToFit="1"/>
      <protection locked="0"/>
    </xf>
    <xf numFmtId="0" fontId="0" fillId="23" borderId="22" xfId="0" applyFill="1" applyBorder="1" applyAlignment="1">
      <alignment horizontal="center" shrinkToFit="1"/>
    </xf>
    <xf numFmtId="0" fontId="18" fillId="23" borderId="12" xfId="0" applyFont="1" applyFill="1" applyBorder="1" applyAlignment="1">
      <alignment horizontal="left"/>
    </xf>
    <xf numFmtId="0" fontId="0" fillId="23" borderId="23" xfId="0" applyFill="1" applyBorder="1"/>
    <xf numFmtId="164" fontId="0" fillId="0" borderId="25" xfId="0" applyNumberFormat="1" applyBorder="1" applyAlignment="1" applyProtection="1">
      <alignment horizontal="center" shrinkToFit="1"/>
      <protection locked="0"/>
    </xf>
    <xf numFmtId="164" fontId="0" fillId="0" borderId="26" xfId="0" applyNumberFormat="1" applyBorder="1" applyAlignment="1" applyProtection="1">
      <alignment horizontal="center" shrinkToFit="1"/>
      <protection locked="0"/>
    </xf>
    <xf numFmtId="164" fontId="0" fillId="0" borderId="18" xfId="0" applyNumberFormat="1" applyBorder="1" applyAlignment="1" applyProtection="1">
      <alignment horizontal="center" shrinkToFit="1"/>
      <protection locked="0"/>
    </xf>
    <xf numFmtId="164" fontId="0" fillId="0" borderId="24" xfId="0" applyNumberFormat="1" applyBorder="1" applyAlignment="1" applyProtection="1">
      <alignment horizontal="center" shrinkToFit="1"/>
      <protection locked="0"/>
    </xf>
    <xf numFmtId="164" fontId="0" fillId="0" borderId="10" xfId="0" applyNumberFormat="1" applyBorder="1" applyAlignment="1" applyProtection="1">
      <alignment horizontal="center" wrapText="1"/>
      <protection locked="0"/>
    </xf>
    <xf numFmtId="165" fontId="31" fillId="26" borderId="0" xfId="0" applyNumberFormat="1" applyFont="1" applyFill="1" applyAlignment="1">
      <alignment horizontal="center" shrinkToFit="1"/>
    </xf>
    <xf numFmtId="165" fontId="0" fillId="26" borderId="0" xfId="0" applyNumberFormat="1" applyFill="1" applyAlignment="1">
      <alignment shrinkToFit="1"/>
    </xf>
    <xf numFmtId="165" fontId="0" fillId="26" borderId="20" xfId="0" applyNumberFormat="1" applyFill="1" applyBorder="1" applyAlignment="1">
      <alignment shrinkToFit="1"/>
    </xf>
    <xf numFmtId="0" fontId="19" fillId="23" borderId="0" xfId="0" applyFont="1" applyFill="1" applyAlignment="1">
      <alignment horizontal="left"/>
    </xf>
    <xf numFmtId="0" fontId="20" fillId="23" borderId="0" xfId="0" applyFont="1" applyFill="1" applyAlignment="1">
      <alignment horizontal="left"/>
    </xf>
    <xf numFmtId="0" fontId="24" fillId="23" borderId="0" xfId="0" applyFont="1" applyFill="1" applyAlignment="1">
      <alignment horizontal="right"/>
    </xf>
    <xf numFmtId="0" fontId="0" fillId="23" borderId="0" xfId="0" applyFill="1" applyAlignment="1">
      <alignment horizontal="left"/>
    </xf>
    <xf numFmtId="0" fontId="20" fillId="23" borderId="10" xfId="0" applyFont="1" applyFill="1" applyBorder="1" applyAlignment="1">
      <alignment horizontal="left"/>
    </xf>
    <xf numFmtId="0" fontId="20" fillId="23" borderId="25" xfId="0" applyFont="1" applyFill="1" applyBorder="1" applyAlignment="1">
      <alignment horizontal="left"/>
    </xf>
    <xf numFmtId="0" fontId="27" fillId="23" borderId="0" xfId="0" applyFont="1" applyFill="1" applyAlignment="1">
      <alignment horizontal="right"/>
    </xf>
    <xf numFmtId="164" fontId="0" fillId="0" borderId="0" xfId="0" applyNumberFormat="1" applyAlignment="1" applyProtection="1">
      <alignment horizontal="center" wrapText="1"/>
      <protection locked="0"/>
    </xf>
    <xf numFmtId="0" fontId="0" fillId="25" borderId="0" xfId="0" applyFill="1" applyAlignment="1">
      <alignment horizontal="left"/>
    </xf>
    <xf numFmtId="0" fontId="0" fillId="0" borderId="0" xfId="0"/>
    <xf numFmtId="0" fontId="18" fillId="23" borderId="0" xfId="0" applyFont="1" applyFill="1" applyAlignment="1">
      <alignment horizontal="left"/>
    </xf>
    <xf numFmtId="0" fontId="18" fillId="0" borderId="0" xfId="0" applyFont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FFFB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abSelected="1" zoomScale="115" zoomScaleNormal="115" zoomScaleSheetLayoutView="100" workbookViewId="0">
      <pane ySplit="7" topLeftCell="A8" activePane="bottomLeft" state="frozen"/>
      <selection pane="bottomLeft" activeCell="D3" sqref="D3:K3"/>
    </sheetView>
  </sheetViews>
  <sheetFormatPr defaultRowHeight="12.75" x14ac:dyDescent="0.2"/>
  <cols>
    <col min="1" max="1" width="4.7109375" customWidth="1"/>
    <col min="2" max="2" width="3.7109375" customWidth="1"/>
    <col min="3" max="3" width="7.28515625" customWidth="1"/>
    <col min="4" max="4" width="4.7109375" customWidth="1"/>
    <col min="5" max="5" width="9.7109375" customWidth="1"/>
    <col min="6" max="6" width="4.7109375" customWidth="1"/>
    <col min="7" max="7" width="9.7109375" customWidth="1"/>
    <col min="8" max="8" width="4.7109375" customWidth="1"/>
    <col min="9" max="9" width="9.7109375" customWidth="1"/>
    <col min="10" max="10" width="4.7109375" customWidth="1"/>
    <col min="11" max="11" width="9.7109375" customWidth="1"/>
    <col min="12" max="12" width="4.7109375" customWidth="1"/>
    <col min="13" max="13" width="9.7109375" customWidth="1"/>
    <col min="14" max="14" width="4.7109375" customWidth="1"/>
    <col min="15" max="15" width="9.7109375" customWidth="1"/>
    <col min="16" max="21" width="9.140625" hidden="1" customWidth="1"/>
    <col min="22" max="22" width="6.5703125" customWidth="1"/>
  </cols>
  <sheetData>
    <row r="1" spans="1:27" ht="26.25" customHeight="1" x14ac:dyDescent="0.25">
      <c r="A1" s="82" t="s">
        <v>0</v>
      </c>
      <c r="B1" s="82"/>
      <c r="C1" s="82"/>
      <c r="D1" s="82"/>
      <c r="E1" s="82"/>
      <c r="F1" s="82"/>
      <c r="G1" s="83" t="s">
        <v>78</v>
      </c>
      <c r="H1" s="83"/>
      <c r="I1" s="83"/>
      <c r="J1" s="4"/>
      <c r="K1" s="4" t="s">
        <v>1</v>
      </c>
      <c r="L1" s="62">
        <v>5</v>
      </c>
      <c r="M1" s="4" t="s">
        <v>2</v>
      </c>
      <c r="N1" s="4"/>
      <c r="O1" s="63">
        <v>5</v>
      </c>
      <c r="P1" s="3"/>
      <c r="Q1" s="3"/>
      <c r="R1" s="3"/>
      <c r="S1" s="59"/>
      <c r="T1" s="6"/>
      <c r="U1" s="5"/>
      <c r="V1" s="6"/>
      <c r="W1" s="6"/>
      <c r="X1" s="7"/>
    </row>
    <row r="2" spans="1:27" ht="26.25" customHeight="1" x14ac:dyDescent="0.25">
      <c r="A2" s="90" t="s">
        <v>89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50" t="s">
        <v>73</v>
      </c>
      <c r="N2" s="64"/>
      <c r="O2" s="63">
        <v>1</v>
      </c>
      <c r="P2" s="3"/>
      <c r="Q2" s="3"/>
      <c r="R2" s="3"/>
      <c r="S2" s="59"/>
      <c r="T2" s="51"/>
      <c r="U2" s="5"/>
      <c r="V2" s="51"/>
      <c r="W2" s="51"/>
      <c r="X2" s="7"/>
      <c r="Y2" s="33"/>
      <c r="Z2" s="33"/>
      <c r="AA2" s="33"/>
    </row>
    <row r="3" spans="1:27" s="9" customFormat="1" ht="18.75" customHeight="1" x14ac:dyDescent="0.2">
      <c r="A3" s="84" t="s">
        <v>3</v>
      </c>
      <c r="B3" s="84"/>
      <c r="C3" s="65">
        <v>2024</v>
      </c>
      <c r="D3" s="85"/>
      <c r="E3" s="85"/>
      <c r="F3" s="85"/>
      <c r="G3" s="85"/>
      <c r="H3" s="85"/>
      <c r="I3" s="85"/>
      <c r="J3" s="85"/>
      <c r="K3" s="85"/>
      <c r="L3" s="86" t="s">
        <v>4</v>
      </c>
      <c r="M3" s="86"/>
      <c r="N3" s="86"/>
      <c r="O3" s="87"/>
      <c r="P3" s="3"/>
      <c r="Q3" s="3"/>
      <c r="R3" s="3"/>
      <c r="S3" s="60"/>
      <c r="T3" s="8"/>
      <c r="U3" s="8" t="s">
        <v>5</v>
      </c>
      <c r="V3" s="6"/>
      <c r="W3" s="6"/>
      <c r="X3" s="7"/>
    </row>
    <row r="4" spans="1:27" s="9" customFormat="1" ht="27" customHeight="1" x14ac:dyDescent="0.2">
      <c r="A4" s="88" t="s">
        <v>6</v>
      </c>
      <c r="B4" s="88"/>
      <c r="C4" s="88"/>
      <c r="D4" s="89"/>
      <c r="E4" s="89"/>
      <c r="F4" s="89" t="s">
        <v>93</v>
      </c>
      <c r="G4" s="89"/>
      <c r="H4" s="89" t="s">
        <v>79</v>
      </c>
      <c r="I4" s="89"/>
      <c r="J4" s="89" t="s">
        <v>92</v>
      </c>
      <c r="K4" s="89"/>
      <c r="L4" s="89" t="s">
        <v>80</v>
      </c>
      <c r="M4" s="89"/>
      <c r="N4" s="78" t="s">
        <v>90</v>
      </c>
      <c r="O4" s="78"/>
      <c r="P4" s="10">
        <v>1</v>
      </c>
      <c r="Q4" s="10">
        <v>2</v>
      </c>
      <c r="R4" s="6">
        <v>3</v>
      </c>
      <c r="S4" s="6">
        <v>4</v>
      </c>
      <c r="T4">
        <v>5</v>
      </c>
      <c r="U4" s="11">
        <v>6</v>
      </c>
    </row>
    <row r="5" spans="1:27" s="33" customFormat="1" ht="17.25" customHeight="1" x14ac:dyDescent="0.2">
      <c r="A5" s="50" t="s">
        <v>74</v>
      </c>
      <c r="B5" s="50"/>
      <c r="C5" s="52"/>
      <c r="D5" s="79" t="str">
        <f>IF(ISNA(MATCH(D4,$G$122:$G$127,0)),"p",INDEX($L$122:$L$127,MATCH(D4,$G$122:$G$127,0),1))</f>
        <v>p</v>
      </c>
      <c r="E5" s="80"/>
      <c r="F5" s="79">
        <f>IF(ISNA(MATCH(F4,$G$122:$G$127,0)),"p",INDEX($L$122:$L$127,MATCH(F4,$G$122:$G$127,0),1))</f>
        <v>4</v>
      </c>
      <c r="G5" s="80"/>
      <c r="H5" s="79">
        <f>IF(ISNA(MATCH(H4,$G$122:$G$127,0)),"p",INDEX($L$122:$L$127,MATCH(H4,$G$122:$G$127,0),1))</f>
        <v>9</v>
      </c>
      <c r="I5" s="80"/>
      <c r="J5" s="79">
        <f>IF(ISNA(MATCH(J4,$G$122:$G$127,0)),"p",INDEX($L$122:$L$127,MATCH(J4,$G$122:$G$127,0),1))</f>
        <v>9</v>
      </c>
      <c r="K5" s="80"/>
      <c r="L5" s="79">
        <f>IF(ISNA(MATCH(L4,$G$122:$G$127,0)),"p",INDEX($L$122:$L$127,MATCH(L4,$G$122:$G$127,0),1))</f>
        <v>3</v>
      </c>
      <c r="M5" s="80"/>
      <c r="N5" s="79">
        <f>IF(ISNA(MATCH(N4,$G$122:$G$127,0)),"p",INDEX($L$122:$L$127,MATCH(N4,$G$122:$G$127,0),1))</f>
        <v>5</v>
      </c>
      <c r="O5" s="81"/>
      <c r="P5" s="53"/>
      <c r="Q5" s="53"/>
      <c r="R5" s="53"/>
      <c r="S5" s="53"/>
      <c r="T5" s="53"/>
      <c r="U5" s="53"/>
    </row>
    <row r="6" spans="1:27" s="33" customFormat="1" ht="17.25" customHeight="1" x14ac:dyDescent="0.2">
      <c r="A6" s="50" t="s">
        <v>75</v>
      </c>
      <c r="B6" s="50"/>
      <c r="C6" s="52"/>
      <c r="D6" s="79" t="str">
        <f>IF(ISNA(MATCH(D4,$G$122:$G$127,0)),"p",INDEX($K$122:$K$127,MATCH(D4,$G$122:$G$127,0),1))</f>
        <v>p</v>
      </c>
      <c r="E6" s="80"/>
      <c r="F6" s="79">
        <f>IF(ISNA(MATCH(F4,$G$122:$G$127,0)),"p",INDEX($K$122:$K$127,MATCH(F4,$G$122:$G$127,0),1))</f>
        <v>262</v>
      </c>
      <c r="G6" s="80"/>
      <c r="H6" s="79">
        <f>IF(ISNA(MATCH(H4,$G$122:$G$127,0)),"p",INDEX($K$122:$K$127,MATCH(H4,$G$122:$G$127,0),1))</f>
        <v>380</v>
      </c>
      <c r="I6" s="80"/>
      <c r="J6" s="79">
        <f>IF(ISNA(MATCH(J4,$G$122:$G$127,0)),"p",INDEX($K$122:$K$127,MATCH(J4,$G$122:$G$127,0),1))</f>
        <v>328</v>
      </c>
      <c r="K6" s="80"/>
      <c r="L6" s="79">
        <f>IF(ISNA(MATCH(L4,$G$122:$G$127,0)),"p",INDEX($K$122:$K$127,MATCH(L4,$G$122:$G$127,0),1))</f>
        <v>251</v>
      </c>
      <c r="M6" s="80"/>
      <c r="N6" s="79">
        <f>IF(ISNA(MATCH(N4,$G$122:$G$127,0)),"p",INDEX($K$122:$K$127,MATCH(N4,$G$122:$G$127,0),1))</f>
        <v>269</v>
      </c>
      <c r="O6" s="81"/>
      <c r="P6" s="53"/>
      <c r="Q6" s="53"/>
      <c r="R6" s="53"/>
      <c r="S6" s="53"/>
      <c r="T6" s="53"/>
      <c r="U6" s="53"/>
    </row>
    <row r="7" spans="1:27" ht="16.5" customHeight="1" x14ac:dyDescent="0.2">
      <c r="A7" s="92" t="s">
        <v>7</v>
      </c>
      <c r="B7" s="92"/>
      <c r="C7" s="92"/>
      <c r="D7" s="93"/>
      <c r="E7" s="93"/>
      <c r="F7" s="93" t="s">
        <v>83</v>
      </c>
      <c r="G7" s="93"/>
      <c r="H7" s="93" t="s">
        <v>84</v>
      </c>
      <c r="I7" s="93"/>
      <c r="J7" s="93" t="s">
        <v>85</v>
      </c>
      <c r="K7" s="93"/>
      <c r="L7" s="93" t="s">
        <v>86</v>
      </c>
      <c r="M7" s="93"/>
      <c r="N7" s="94" t="s">
        <v>91</v>
      </c>
      <c r="O7" s="94"/>
    </row>
    <row r="8" spans="1:27" s="13" customFormat="1" ht="17.25" customHeight="1" x14ac:dyDescent="0.2">
      <c r="A8" s="15">
        <v>1</v>
      </c>
      <c r="B8" s="4" t="s">
        <v>8</v>
      </c>
      <c r="C8" s="16" t="s">
        <v>9</v>
      </c>
      <c r="D8" s="69" t="s">
        <v>10</v>
      </c>
      <c r="E8" s="69"/>
      <c r="F8" s="69">
        <v>3.7488425925925927E-4</v>
      </c>
      <c r="G8" s="69"/>
      <c r="H8" s="69">
        <v>3.768518518518519E-4</v>
      </c>
      <c r="I8" s="69"/>
      <c r="J8" s="69">
        <v>3.8668981481481475E-4</v>
      </c>
      <c r="K8" s="69"/>
      <c r="L8" s="69">
        <v>3.8854166666666665E-4</v>
      </c>
      <c r="M8" s="69"/>
      <c r="N8" s="69">
        <v>3.7557870370370376E-4</v>
      </c>
      <c r="O8" s="74"/>
      <c r="P8" s="13">
        <f>IF(D8&gt;99,0,$O$1+1-P9)</f>
        <v>0</v>
      </c>
      <c r="Q8" s="13">
        <f>IF(F8&gt;99,0,$O$1+1-Q9)</f>
        <v>5</v>
      </c>
      <c r="R8" s="13">
        <f>IF(H8&gt;99,0,$O$1+1-R9)</f>
        <v>3</v>
      </c>
      <c r="S8" s="13">
        <f>IF(J8&gt;99,0,$O$1+1-S9)</f>
        <v>2</v>
      </c>
      <c r="T8" s="13">
        <f>IF(L8&gt;99,0,$O$1+1-T9)</f>
        <v>1</v>
      </c>
      <c r="U8" s="13">
        <f>IF(N8&gt;99,0,$O$1+1-U9)</f>
        <v>4</v>
      </c>
    </row>
    <row r="9" spans="1:27" ht="17.25" customHeight="1" x14ac:dyDescent="0.2">
      <c r="A9" s="17" t="s">
        <v>11</v>
      </c>
      <c r="B9" s="4" t="s">
        <v>12</v>
      </c>
      <c r="C9" s="16"/>
      <c r="D9" s="18" t="str">
        <f>P9</f>
        <v>X</v>
      </c>
      <c r="E9" s="18">
        <f>P8</f>
        <v>0</v>
      </c>
      <c r="F9" s="18">
        <f>Q9</f>
        <v>1</v>
      </c>
      <c r="G9" s="18">
        <f>Q8</f>
        <v>5</v>
      </c>
      <c r="H9" s="18">
        <f>R9</f>
        <v>3</v>
      </c>
      <c r="I9" s="18">
        <f>R8</f>
        <v>3</v>
      </c>
      <c r="J9" s="18">
        <f>S9</f>
        <v>4</v>
      </c>
      <c r="K9" s="18">
        <f>S8</f>
        <v>2</v>
      </c>
      <c r="L9" s="18">
        <f>T9</f>
        <v>5</v>
      </c>
      <c r="M9" s="18">
        <f>T8</f>
        <v>1</v>
      </c>
      <c r="N9" s="18">
        <f>U9</f>
        <v>2</v>
      </c>
      <c r="O9" s="19">
        <f>U8</f>
        <v>4</v>
      </c>
      <c r="P9" t="str">
        <f>IF(D8&gt;99,"X",RANK(D8,$D8:$O8,1))</f>
        <v>X</v>
      </c>
      <c r="Q9" s="1">
        <f>IF(F8&gt;99,"X",RANK(F8,$D8:$O8,1))</f>
        <v>1</v>
      </c>
      <c r="R9">
        <f>IF(H8&gt;99,"X",RANK(H8,$D8:$O8,1))</f>
        <v>3</v>
      </c>
      <c r="S9" s="1">
        <f>IF(J8&gt;99,"X",RANK(J8,$D8:$O8,1))</f>
        <v>4</v>
      </c>
      <c r="T9">
        <f>IF(L8&gt;99,"X",RANK(L8,$D8:$O8,1))</f>
        <v>5</v>
      </c>
      <c r="U9" s="1">
        <f>IF(N8&gt;99,"X",RANK(N8,$D8:$O8,1))</f>
        <v>2</v>
      </c>
    </row>
    <row r="10" spans="1:27" s="13" customFormat="1" ht="17.25" customHeight="1" x14ac:dyDescent="0.2">
      <c r="A10" s="15">
        <v>2</v>
      </c>
      <c r="B10" s="4" t="s">
        <v>13</v>
      </c>
      <c r="C10" s="16" t="s">
        <v>9</v>
      </c>
      <c r="D10" s="69" t="s">
        <v>10</v>
      </c>
      <c r="E10" s="69"/>
      <c r="F10" s="69">
        <v>3.2280092592592592E-4</v>
      </c>
      <c r="G10" s="69"/>
      <c r="H10" s="69">
        <v>2.9930555555555553E-4</v>
      </c>
      <c r="I10" s="69"/>
      <c r="J10" s="69">
        <v>3.1331018518518519E-4</v>
      </c>
      <c r="K10" s="69"/>
      <c r="L10" s="69">
        <v>3.6307870370370373E-4</v>
      </c>
      <c r="M10" s="69"/>
      <c r="N10" s="69">
        <v>3.6851851851851851E-4</v>
      </c>
      <c r="O10" s="74"/>
      <c r="P10" s="13">
        <f>IF(D10&gt;99,0,$O$1+1-P11)</f>
        <v>0</v>
      </c>
      <c r="Q10" s="13">
        <f>IF(F10&gt;99,0,$O$1+1-Q11)</f>
        <v>3</v>
      </c>
      <c r="R10" s="13">
        <f>IF(H10&gt;99,0,$O$1+1-R11)</f>
        <v>5</v>
      </c>
      <c r="S10" s="13">
        <f>IF(J10&gt;99,0,$O$1+1-S11)</f>
        <v>4</v>
      </c>
      <c r="T10" s="13">
        <f>IF(L10&gt;99,0,$O$1+1-T11)</f>
        <v>2</v>
      </c>
      <c r="U10" s="13">
        <f>IF(N10&gt;99,0,$O$1+1-U11)</f>
        <v>1</v>
      </c>
    </row>
    <row r="11" spans="1:27" ht="17.25" customHeight="1" x14ac:dyDescent="0.2">
      <c r="A11" s="17" t="s">
        <v>11</v>
      </c>
      <c r="B11" s="4" t="s">
        <v>12</v>
      </c>
      <c r="C11" s="16"/>
      <c r="D11" s="18" t="str">
        <f>P11</f>
        <v>X</v>
      </c>
      <c r="E11" s="18">
        <f>P10+E9</f>
        <v>0</v>
      </c>
      <c r="F11" s="18">
        <f>Q11</f>
        <v>3</v>
      </c>
      <c r="G11" s="18">
        <f>Q10+G9</f>
        <v>8</v>
      </c>
      <c r="H11" s="18">
        <f>R11</f>
        <v>1</v>
      </c>
      <c r="I11" s="18">
        <f>R10+I9</f>
        <v>8</v>
      </c>
      <c r="J11" s="18">
        <f>S11</f>
        <v>2</v>
      </c>
      <c r="K11" s="18">
        <f>S10+K9</f>
        <v>6</v>
      </c>
      <c r="L11" s="18">
        <f>T11</f>
        <v>4</v>
      </c>
      <c r="M11" s="18">
        <f>T10+M9</f>
        <v>3</v>
      </c>
      <c r="N11" s="18">
        <f>U11</f>
        <v>5</v>
      </c>
      <c r="O11" s="19">
        <f>U10+O9</f>
        <v>5</v>
      </c>
      <c r="P11" t="str">
        <f>IF(D10&gt;99,"X",RANK(D10,$D10:$O10,1))</f>
        <v>X</v>
      </c>
      <c r="Q11" s="1">
        <f>IF(F10&gt;99,"X",RANK(F10,$D10:$O10,1))</f>
        <v>3</v>
      </c>
      <c r="R11">
        <f>IF(H10&gt;99,"X",RANK(H10,$D10:$O10,1))</f>
        <v>1</v>
      </c>
      <c r="S11" s="1">
        <f>IF(J10&gt;99,"X",RANK(J10,$D10:$O10,1))</f>
        <v>2</v>
      </c>
      <c r="T11">
        <f>IF(L10&gt;99,"X",RANK(L10,$D10:$O10,1))</f>
        <v>4</v>
      </c>
      <c r="U11" s="1">
        <f>IF(N10&gt;99,"X",RANK(N10,$D10:$O10,1))</f>
        <v>5</v>
      </c>
    </row>
    <row r="12" spans="1:27" s="13" customFormat="1" ht="17.25" customHeight="1" x14ac:dyDescent="0.2">
      <c r="A12" s="20">
        <v>3</v>
      </c>
      <c r="B12" s="21" t="s">
        <v>8</v>
      </c>
      <c r="C12" s="22" t="s">
        <v>14</v>
      </c>
      <c r="D12" s="69" t="s">
        <v>10</v>
      </c>
      <c r="E12" s="69"/>
      <c r="F12" s="69">
        <v>4.5497685185185186E-4</v>
      </c>
      <c r="G12" s="69"/>
      <c r="H12" s="69">
        <v>4.6053240740740739E-4</v>
      </c>
      <c r="I12" s="69"/>
      <c r="J12" s="69">
        <v>4.5902777777777777E-4</v>
      </c>
      <c r="K12" s="69"/>
      <c r="L12" s="69">
        <v>5.0185185185185185E-4</v>
      </c>
      <c r="M12" s="69"/>
      <c r="N12" s="69">
        <v>4.550925925925926E-4</v>
      </c>
      <c r="O12" s="74"/>
      <c r="P12" s="13">
        <f>IF(D12&gt;99,0,$O$1+1-P13)</f>
        <v>0</v>
      </c>
      <c r="Q12" s="13">
        <f>IF(F12&gt;99,0,$O$1+1-Q13)</f>
        <v>5</v>
      </c>
      <c r="R12" s="13">
        <f>IF(H12&gt;99,0,$O$1+1-R13)</f>
        <v>2</v>
      </c>
      <c r="S12" s="13">
        <f>IF(J12&gt;99,0,$O$1+1-S13)</f>
        <v>3</v>
      </c>
      <c r="T12" s="13">
        <f>IF(L12&gt;99,0,$O$1+1-T13)</f>
        <v>1</v>
      </c>
      <c r="U12" s="13">
        <f>IF(N12&gt;99,0,$O$1+1-U13)</f>
        <v>4</v>
      </c>
    </row>
    <row r="13" spans="1:27" ht="16.5" customHeight="1" x14ac:dyDescent="0.2">
      <c r="A13" s="23" t="s">
        <v>11</v>
      </c>
      <c r="B13" s="21" t="s">
        <v>15</v>
      </c>
      <c r="C13" s="22"/>
      <c r="D13" s="24" t="str">
        <f>P13</f>
        <v>X</v>
      </c>
      <c r="E13" s="24">
        <f>P12+E11</f>
        <v>0</v>
      </c>
      <c r="F13" s="24">
        <f>Q13</f>
        <v>1</v>
      </c>
      <c r="G13" s="24">
        <f>Q12+G11</f>
        <v>13</v>
      </c>
      <c r="H13" s="24">
        <f>R13</f>
        <v>4</v>
      </c>
      <c r="I13" s="24">
        <f>R12+I11</f>
        <v>10</v>
      </c>
      <c r="J13" s="24">
        <f>S13</f>
        <v>3</v>
      </c>
      <c r="K13" s="24">
        <f>S12+K11</f>
        <v>9</v>
      </c>
      <c r="L13" s="24">
        <f>T13</f>
        <v>5</v>
      </c>
      <c r="M13" s="24">
        <f>T12+M11</f>
        <v>4</v>
      </c>
      <c r="N13" s="24">
        <f>U13</f>
        <v>2</v>
      </c>
      <c r="O13" s="25">
        <f>U12+O11</f>
        <v>9</v>
      </c>
      <c r="P13" s="26" t="str">
        <f>IF(D12&gt;99,"X",RANK(D12,$D12:$O12,1))</f>
        <v>X</v>
      </c>
      <c r="Q13" s="1">
        <f>IF(F12&gt;99,"X",RANK(F12,$D12:$O12,1))</f>
        <v>1</v>
      </c>
      <c r="R13">
        <f>IF(H12&gt;99,"X",RANK(H12,$D12:$O12,1))</f>
        <v>4</v>
      </c>
      <c r="S13" s="1">
        <f>IF(J12&gt;99,"X",RANK(J12,$D12:$O12,1))</f>
        <v>3</v>
      </c>
      <c r="T13">
        <f>IF(L12&gt;99,"X",RANK(L12,$D12:$O12,1))</f>
        <v>5</v>
      </c>
      <c r="U13" s="1">
        <f>IF(N12&gt;99,"X",RANK(N12,$D12:$O12,1))</f>
        <v>2</v>
      </c>
    </row>
    <row r="14" spans="1:27" s="13" customFormat="1" ht="17.25" customHeight="1" x14ac:dyDescent="0.2">
      <c r="A14" s="20">
        <v>4</v>
      </c>
      <c r="B14" s="21" t="s">
        <v>13</v>
      </c>
      <c r="C14" s="22" t="s">
        <v>14</v>
      </c>
      <c r="D14" s="69" t="s">
        <v>10</v>
      </c>
      <c r="E14" s="69"/>
      <c r="F14" s="69">
        <v>4.9282407407407402E-4</v>
      </c>
      <c r="G14" s="69"/>
      <c r="H14" s="69">
        <v>4.236111111111111E-4</v>
      </c>
      <c r="I14" s="69"/>
      <c r="J14" s="69">
        <v>4.7071759259259267E-4</v>
      </c>
      <c r="K14" s="69"/>
      <c r="L14" s="69">
        <v>4.4641203703703705E-4</v>
      </c>
      <c r="M14" s="69"/>
      <c r="N14" s="69">
        <v>4.5266203703703701E-4</v>
      </c>
      <c r="O14" s="74"/>
      <c r="P14" s="13">
        <f>IF(D14&gt;99,0,$O$1+1-P15)</f>
        <v>0</v>
      </c>
      <c r="Q14" s="13">
        <f>IF(F14&gt;99,0,$O$1+1-Q15)</f>
        <v>1</v>
      </c>
      <c r="R14" s="13">
        <f>IF(H14&gt;99,0,$O$1+1-R15)</f>
        <v>5</v>
      </c>
      <c r="S14" s="13">
        <f>IF(J14&gt;99,0,$O$1+1-S15)</f>
        <v>2</v>
      </c>
      <c r="T14" s="13">
        <f>IF(L14&gt;99,0,$O$1+1-T15)</f>
        <v>4</v>
      </c>
      <c r="U14" s="13">
        <f>IF(N14&gt;99,0,$O$1+1-U15)</f>
        <v>3</v>
      </c>
    </row>
    <row r="15" spans="1:27" ht="16.5" customHeight="1" x14ac:dyDescent="0.2">
      <c r="A15" s="23" t="s">
        <v>11</v>
      </c>
      <c r="B15" s="21" t="s">
        <v>15</v>
      </c>
      <c r="C15" s="22"/>
      <c r="D15" s="24" t="str">
        <f>P15</f>
        <v>X</v>
      </c>
      <c r="E15" s="24">
        <f>P14+E13</f>
        <v>0</v>
      </c>
      <c r="F15" s="24">
        <f>Q15</f>
        <v>5</v>
      </c>
      <c r="G15" s="24">
        <f>Q14+G13</f>
        <v>14</v>
      </c>
      <c r="H15" s="24">
        <f>R15</f>
        <v>1</v>
      </c>
      <c r="I15" s="24">
        <f>R14+I13</f>
        <v>15</v>
      </c>
      <c r="J15" s="24">
        <f>S15</f>
        <v>4</v>
      </c>
      <c r="K15" s="24">
        <f>S14+K13</f>
        <v>11</v>
      </c>
      <c r="L15" s="24">
        <f>T15</f>
        <v>2</v>
      </c>
      <c r="M15" s="24">
        <f>T14+M13</f>
        <v>8</v>
      </c>
      <c r="N15" s="24">
        <f>U15</f>
        <v>3</v>
      </c>
      <c r="O15" s="25">
        <f>U14+O13</f>
        <v>12</v>
      </c>
      <c r="P15" s="26" t="str">
        <f>IF(D14&gt;99,"X",RANK(D14,$D14:$O14,1))</f>
        <v>X</v>
      </c>
      <c r="Q15" s="1">
        <f>IF(F14&gt;99,"X",RANK(F14,$D14:$O14,1))</f>
        <v>5</v>
      </c>
      <c r="R15">
        <f>IF(H14&gt;99,"X",RANK(H14,$D14:$O14,1))</f>
        <v>1</v>
      </c>
      <c r="S15" s="1">
        <f>IF(J14&gt;99,"X",RANK(J14,$D14:$O14,1))</f>
        <v>4</v>
      </c>
      <c r="T15">
        <f>IF(L14&gt;99,"X",RANK(L14,$D14:$O14,1))</f>
        <v>2</v>
      </c>
      <c r="U15" s="1">
        <f>IF(N14&gt;99,"X",RANK(N14,$D14:$O14,1))</f>
        <v>3</v>
      </c>
    </row>
    <row r="16" spans="1:27" s="13" customFormat="1" ht="17.25" customHeight="1" x14ac:dyDescent="0.2">
      <c r="A16" s="20">
        <v>5</v>
      </c>
      <c r="B16" s="21" t="s">
        <v>8</v>
      </c>
      <c r="C16" s="22" t="s">
        <v>16</v>
      </c>
      <c r="D16" s="69" t="s">
        <v>10</v>
      </c>
      <c r="E16" s="69"/>
      <c r="F16" s="69">
        <v>4.3703703703703699E-4</v>
      </c>
      <c r="G16" s="69"/>
      <c r="H16" s="69">
        <v>3.8287037037037038E-4</v>
      </c>
      <c r="I16" s="69"/>
      <c r="J16" s="69">
        <v>3.7407407407407403E-4</v>
      </c>
      <c r="K16" s="69"/>
      <c r="L16" s="69">
        <v>4.6932870370370363E-4</v>
      </c>
      <c r="M16" s="69"/>
      <c r="N16" s="69">
        <v>3.9409722222222217E-4</v>
      </c>
      <c r="O16" s="74"/>
      <c r="P16" s="13">
        <f>IF(D16&gt;99,0,$O$1+1-P17)</f>
        <v>0</v>
      </c>
      <c r="Q16" s="13">
        <f>IF(F16&gt;99,0,$O$1+1-Q17)</f>
        <v>2</v>
      </c>
      <c r="R16" s="13">
        <f>IF(H16&gt;99,0,$O$1+1-R17)</f>
        <v>4</v>
      </c>
      <c r="S16" s="13">
        <f>IF(J16&gt;99,0,$O$1+1-S17)</f>
        <v>5</v>
      </c>
      <c r="T16" s="13">
        <f>IF(L16&gt;99,0,$O$1+1-T17)</f>
        <v>1</v>
      </c>
      <c r="U16" s="13">
        <f>IF(N16&gt;99,0,$O$1+1-U17)</f>
        <v>3</v>
      </c>
    </row>
    <row r="17" spans="1:21" ht="16.5" customHeight="1" x14ac:dyDescent="0.2">
      <c r="A17" s="23" t="s">
        <v>11</v>
      </c>
      <c r="B17" s="21" t="s">
        <v>17</v>
      </c>
      <c r="C17" s="22"/>
      <c r="D17" s="24" t="str">
        <f>P17</f>
        <v>X</v>
      </c>
      <c r="E17" s="24">
        <f>P16+E15</f>
        <v>0</v>
      </c>
      <c r="F17" s="24">
        <f>Q17</f>
        <v>4</v>
      </c>
      <c r="G17" s="24">
        <f>Q16+G15</f>
        <v>16</v>
      </c>
      <c r="H17" s="24">
        <f>R17</f>
        <v>2</v>
      </c>
      <c r="I17" s="24">
        <f>R16+I15</f>
        <v>19</v>
      </c>
      <c r="J17" s="24">
        <f>S17</f>
        <v>1</v>
      </c>
      <c r="K17" s="24">
        <f>S16+K15</f>
        <v>16</v>
      </c>
      <c r="L17" s="24">
        <f>T17</f>
        <v>5</v>
      </c>
      <c r="M17" s="24">
        <f>T16+M15</f>
        <v>9</v>
      </c>
      <c r="N17" s="24">
        <f>U17</f>
        <v>3</v>
      </c>
      <c r="O17" s="25">
        <f>U16+O15</f>
        <v>15</v>
      </c>
      <c r="P17" s="26" t="str">
        <f>IF(D16&gt;99,"X",RANK(D16,$D16:$O16,1))</f>
        <v>X</v>
      </c>
      <c r="Q17" s="1">
        <f>IF(F16&gt;99,"X",RANK(F16,$D16:$O16,1))</f>
        <v>4</v>
      </c>
      <c r="R17">
        <f>IF(H16&gt;99,"X",RANK(H16,$D16:$O16,1))</f>
        <v>2</v>
      </c>
      <c r="S17" s="1">
        <f>IF(J16&gt;99,"X",RANK(J16,$D16:$O16,1))</f>
        <v>1</v>
      </c>
      <c r="T17">
        <f>IF(L16&gt;99,"X",RANK(L16,$D16:$O16,1))</f>
        <v>5</v>
      </c>
      <c r="U17" s="1">
        <f>IF(N16&gt;99,"X",RANK(N16,$D16:$O16,1))</f>
        <v>3</v>
      </c>
    </row>
    <row r="18" spans="1:21" s="13" customFormat="1" ht="17.25" customHeight="1" x14ac:dyDescent="0.2">
      <c r="A18" s="20">
        <v>6</v>
      </c>
      <c r="B18" s="21" t="s">
        <v>13</v>
      </c>
      <c r="C18" s="22" t="s">
        <v>16</v>
      </c>
      <c r="D18" s="69" t="s">
        <v>10</v>
      </c>
      <c r="E18" s="69"/>
      <c r="F18" s="69">
        <v>3.8344907407407408E-4</v>
      </c>
      <c r="G18" s="69"/>
      <c r="H18" s="69">
        <v>4.0277777777777773E-4</v>
      </c>
      <c r="I18" s="69"/>
      <c r="J18" s="69">
        <v>3.6273148148148146E-4</v>
      </c>
      <c r="K18" s="69"/>
      <c r="L18" s="69">
        <v>4.236111111111111E-4</v>
      </c>
      <c r="M18" s="69"/>
      <c r="N18" s="69">
        <v>4.3796296296296302E-4</v>
      </c>
      <c r="O18" s="74"/>
      <c r="P18" s="13">
        <f>IF(D18&gt;99,0,$O$1+1-P19)</f>
        <v>0</v>
      </c>
      <c r="Q18" s="13">
        <f>IF(F18&gt;99,0,$O$1+1-Q19)</f>
        <v>4</v>
      </c>
      <c r="R18" s="13">
        <f>IF(H18&gt;99,0,$O$1+1-R19)</f>
        <v>3</v>
      </c>
      <c r="S18" s="13">
        <f>IF(J18&gt;99,0,$O$1+1-S19)</f>
        <v>5</v>
      </c>
      <c r="T18" s="13">
        <f>IF(L18&gt;99,0,$O$1+1-T19)</f>
        <v>2</v>
      </c>
      <c r="U18" s="13">
        <f>IF(N18&gt;99,0,$O$1+1-U19)</f>
        <v>1</v>
      </c>
    </row>
    <row r="19" spans="1:21" ht="16.5" customHeight="1" x14ac:dyDescent="0.2">
      <c r="A19" s="23" t="s">
        <v>11</v>
      </c>
      <c r="B19" s="21" t="s">
        <v>17</v>
      </c>
      <c r="C19" s="22"/>
      <c r="D19" s="24" t="str">
        <f>P19</f>
        <v>X</v>
      </c>
      <c r="E19" s="24">
        <f>P18+E17</f>
        <v>0</v>
      </c>
      <c r="F19" s="24">
        <f>Q19</f>
        <v>2</v>
      </c>
      <c r="G19" s="24">
        <f>Q18+G17</f>
        <v>20</v>
      </c>
      <c r="H19" s="24">
        <f>R19</f>
        <v>3</v>
      </c>
      <c r="I19" s="24">
        <f>R18+I17</f>
        <v>22</v>
      </c>
      <c r="J19" s="24">
        <f>S19</f>
        <v>1</v>
      </c>
      <c r="K19" s="24">
        <f>S18+K17</f>
        <v>21</v>
      </c>
      <c r="L19" s="24">
        <f>T19</f>
        <v>4</v>
      </c>
      <c r="M19" s="24">
        <f>T18+M17</f>
        <v>11</v>
      </c>
      <c r="N19" s="24">
        <f>U19</f>
        <v>5</v>
      </c>
      <c r="O19" s="25">
        <f>U18+O17</f>
        <v>16</v>
      </c>
      <c r="P19" s="26" t="str">
        <f>IF(D18&gt;99,"X",RANK(D18,$D18:$O18,1))</f>
        <v>X</v>
      </c>
      <c r="Q19" s="1">
        <f>IF(F18&gt;99,"X",RANK(F18,$D18:$O18,1))</f>
        <v>2</v>
      </c>
      <c r="R19">
        <f>IF(H18&gt;99,"X",RANK(H18,$D18:$O18,1))</f>
        <v>3</v>
      </c>
      <c r="S19" s="1">
        <f>IF(J18&gt;99,"X",RANK(J18,$D18:$O18,1))</f>
        <v>1</v>
      </c>
      <c r="T19">
        <f>IF(L18&gt;99,"X",RANK(L18,$D18:$O18,1))</f>
        <v>4</v>
      </c>
      <c r="U19" s="1">
        <f>IF(N18&gt;99,"X",RANK(N18,$D18:$O18,1))</f>
        <v>5</v>
      </c>
    </row>
    <row r="20" spans="1:21" s="13" customFormat="1" ht="17.25" customHeight="1" x14ac:dyDescent="0.2">
      <c r="A20" s="15">
        <v>7</v>
      </c>
      <c r="B20" s="4" t="s">
        <v>8</v>
      </c>
      <c r="C20" s="16" t="s">
        <v>18</v>
      </c>
      <c r="D20" s="69" t="s">
        <v>10</v>
      </c>
      <c r="E20" s="69"/>
      <c r="F20" s="69">
        <v>3.5474537037037034E-4</v>
      </c>
      <c r="G20" s="69"/>
      <c r="H20" s="69">
        <v>3.8321759259259255E-4</v>
      </c>
      <c r="I20" s="69"/>
      <c r="J20" s="69">
        <v>3.8495370370370371E-4</v>
      </c>
      <c r="K20" s="69"/>
      <c r="L20" s="69">
        <v>3.8726851851851851E-4</v>
      </c>
      <c r="M20" s="69"/>
      <c r="N20" s="69">
        <v>3.5162037037037036E-4</v>
      </c>
      <c r="O20" s="74"/>
      <c r="P20" s="13">
        <f>IF(D20&gt;99,0,$O$1+1-P21)</f>
        <v>0</v>
      </c>
      <c r="Q20" s="13">
        <f>IF(F20&gt;99,0,$O$1+1-Q21)</f>
        <v>4</v>
      </c>
      <c r="R20" s="13">
        <f>IF(H20&gt;99,0,$O$1+1-R21)</f>
        <v>3</v>
      </c>
      <c r="S20" s="13">
        <f>IF(J20&gt;99,0,$O$1+1-S21)</f>
        <v>2</v>
      </c>
      <c r="T20" s="13">
        <f>IF(L20&gt;99,0,$O$1+1-T21)</f>
        <v>1</v>
      </c>
      <c r="U20" s="13">
        <f>IF(N20&gt;99,0,$O$1+1-U21)</f>
        <v>5</v>
      </c>
    </row>
    <row r="21" spans="1:21" ht="17.25" customHeight="1" x14ac:dyDescent="0.2">
      <c r="A21" s="27" t="s">
        <v>11</v>
      </c>
      <c r="B21" s="4" t="s">
        <v>12</v>
      </c>
      <c r="C21" s="16"/>
      <c r="D21" s="18" t="str">
        <f>P21</f>
        <v>X</v>
      </c>
      <c r="E21" s="18">
        <f>P20+E19</f>
        <v>0</v>
      </c>
      <c r="F21" s="18">
        <f>Q21</f>
        <v>2</v>
      </c>
      <c r="G21" s="18">
        <f>Q20+G19</f>
        <v>24</v>
      </c>
      <c r="H21" s="18">
        <f>R21</f>
        <v>3</v>
      </c>
      <c r="I21" s="18">
        <f>R20+I19</f>
        <v>25</v>
      </c>
      <c r="J21" s="18">
        <f>S21</f>
        <v>4</v>
      </c>
      <c r="K21" s="18">
        <f>S20+K19</f>
        <v>23</v>
      </c>
      <c r="L21" s="18">
        <f>T21</f>
        <v>5</v>
      </c>
      <c r="M21" s="18">
        <f>T20+M19</f>
        <v>12</v>
      </c>
      <c r="N21" s="18">
        <f>U21</f>
        <v>1</v>
      </c>
      <c r="O21" s="19">
        <f>U20+O19</f>
        <v>21</v>
      </c>
      <c r="P21" t="str">
        <f>IF(D20&gt;99,"X",RANK(D20,$D20:$O20,1))</f>
        <v>X</v>
      </c>
      <c r="Q21" s="1">
        <f>IF(F20&gt;99,"X",RANK(F20,$D20:$O20,1))</f>
        <v>2</v>
      </c>
      <c r="R21">
        <f>IF(H20&gt;99,"X",RANK(H20,$D20:$O20,1))</f>
        <v>3</v>
      </c>
      <c r="S21" s="1">
        <f>IF(J20&gt;99,"X",RANK(J20,$D20:$O20,1))</f>
        <v>4</v>
      </c>
      <c r="T21">
        <f>IF(L20&gt;99,"X",RANK(L20,$D20:$O20,1))</f>
        <v>5</v>
      </c>
      <c r="U21" s="1">
        <f>IF(N20&gt;99,"X",RANK(N20,$D20:$O20,1))</f>
        <v>1</v>
      </c>
    </row>
    <row r="22" spans="1:21" s="13" customFormat="1" ht="17.25" customHeight="1" x14ac:dyDescent="0.2">
      <c r="A22" s="15">
        <v>8</v>
      </c>
      <c r="B22" s="4" t="s">
        <v>13</v>
      </c>
      <c r="C22" s="16" t="s">
        <v>18</v>
      </c>
      <c r="D22" s="69" t="s">
        <v>10</v>
      </c>
      <c r="E22" s="69"/>
      <c r="F22" s="69">
        <v>3.4699074074074076E-4</v>
      </c>
      <c r="G22" s="69"/>
      <c r="H22" s="69">
        <v>3.4375000000000003E-4</v>
      </c>
      <c r="I22" s="69"/>
      <c r="J22" s="69">
        <v>3.3969907407407408E-4</v>
      </c>
      <c r="K22" s="69"/>
      <c r="L22" s="69">
        <v>3.4664351851851848E-4</v>
      </c>
      <c r="M22" s="69"/>
      <c r="N22" s="69">
        <v>3.6678240740740741E-4</v>
      </c>
      <c r="O22" s="74"/>
      <c r="P22" s="13">
        <f>IF(D22&gt;99,0,$O$1+1-P23)</f>
        <v>0</v>
      </c>
      <c r="Q22" s="13">
        <f>IF(F22&gt;99,0,$O$1+1-Q23)</f>
        <v>2</v>
      </c>
      <c r="R22" s="13">
        <f>IF(H22&gt;99,0,$O$1+1-R23)</f>
        <v>4</v>
      </c>
      <c r="S22" s="13">
        <f>IF(J22&gt;99,0,$O$1+1-S23)</f>
        <v>5</v>
      </c>
      <c r="T22" s="13">
        <f>IF(L22&gt;99,0,$O$1+1-T23)</f>
        <v>3</v>
      </c>
      <c r="U22" s="13">
        <f>IF(N22&gt;99,0,$O$1+1-U23)</f>
        <v>1</v>
      </c>
    </row>
    <row r="23" spans="1:21" ht="17.25" customHeight="1" x14ac:dyDescent="0.2">
      <c r="A23" s="27" t="s">
        <v>11</v>
      </c>
      <c r="B23" s="4" t="s">
        <v>12</v>
      </c>
      <c r="C23" s="16"/>
      <c r="D23" s="18" t="str">
        <f>P23</f>
        <v>X</v>
      </c>
      <c r="E23" s="18">
        <f>P22+E21</f>
        <v>0</v>
      </c>
      <c r="F23" s="18">
        <f>Q23</f>
        <v>4</v>
      </c>
      <c r="G23" s="18">
        <f>Q22+G21</f>
        <v>26</v>
      </c>
      <c r="H23" s="18">
        <f>R23</f>
        <v>2</v>
      </c>
      <c r="I23" s="18">
        <f>R22+I21</f>
        <v>29</v>
      </c>
      <c r="J23" s="18">
        <f>S23</f>
        <v>1</v>
      </c>
      <c r="K23" s="18">
        <f>S22+K21</f>
        <v>28</v>
      </c>
      <c r="L23" s="18">
        <f>T23</f>
        <v>3</v>
      </c>
      <c r="M23" s="18">
        <f>T22+M21</f>
        <v>15</v>
      </c>
      <c r="N23" s="18">
        <f>U23</f>
        <v>5</v>
      </c>
      <c r="O23" s="19">
        <f>U22+O21</f>
        <v>22</v>
      </c>
      <c r="P23" t="str">
        <f>IF(D22&gt;99,"X",RANK(D22,$D22:$O22,1))</f>
        <v>X</v>
      </c>
      <c r="Q23" s="1">
        <f>IF(F22&gt;99,"X",RANK(F22,$D22:$O22,1))</f>
        <v>4</v>
      </c>
      <c r="R23">
        <f>IF(H22&gt;99,"X",RANK(H22,$D22:$O22,1))</f>
        <v>2</v>
      </c>
      <c r="S23" s="1">
        <f>IF(J22&gt;99,"X",RANK(J22,$D22:$O22,1))</f>
        <v>1</v>
      </c>
      <c r="T23">
        <f>IF(L22&gt;99,"X",RANK(L22,$D22:$O22,1))</f>
        <v>3</v>
      </c>
      <c r="U23" s="1">
        <f>IF(N22&gt;99,"X",RANK(N22,$D22:$O22,1))</f>
        <v>5</v>
      </c>
    </row>
    <row r="24" spans="1:21" s="13" customFormat="1" ht="17.25" customHeight="1" x14ac:dyDescent="0.2">
      <c r="A24" s="15">
        <v>9</v>
      </c>
      <c r="B24" s="4" t="s">
        <v>8</v>
      </c>
      <c r="C24" s="16" t="s">
        <v>9</v>
      </c>
      <c r="D24" s="69" t="s">
        <v>10</v>
      </c>
      <c r="E24" s="69"/>
      <c r="F24" s="69">
        <v>4.1574074074074077E-4</v>
      </c>
      <c r="G24" s="69"/>
      <c r="H24" s="69">
        <v>4.6087962962962961E-4</v>
      </c>
      <c r="I24" s="69"/>
      <c r="J24" s="69">
        <v>4.6064814814814818E-4</v>
      </c>
      <c r="K24" s="69"/>
      <c r="L24" s="69">
        <v>4.80787037037037E-4</v>
      </c>
      <c r="M24" s="69"/>
      <c r="N24" s="69">
        <v>4.6180555555555553E-4</v>
      </c>
      <c r="O24" s="74"/>
      <c r="P24" s="13">
        <f>IF(D24&gt;99,0,$O$1+1-P25)</f>
        <v>0</v>
      </c>
      <c r="Q24" s="13">
        <f>IF(F24&gt;99,0,$O$1+1-Q25)</f>
        <v>5</v>
      </c>
      <c r="R24" s="13">
        <f>IF(H24&gt;99,0,$O$1+1-R25)</f>
        <v>3</v>
      </c>
      <c r="S24" s="13">
        <f>IF(J24&gt;99,0,$O$1+1-S25)</f>
        <v>4</v>
      </c>
      <c r="T24" s="13">
        <f>IF(L24&gt;99,0,$O$1+1-T25)</f>
        <v>1</v>
      </c>
      <c r="U24" s="13">
        <f>IF(N24&gt;99,0,$O$1+1-U25)</f>
        <v>2</v>
      </c>
    </row>
    <row r="25" spans="1:21" ht="17.25" customHeight="1" x14ac:dyDescent="0.2">
      <c r="A25" s="27" t="s">
        <v>11</v>
      </c>
      <c r="B25" s="28" t="s">
        <v>15</v>
      </c>
      <c r="C25" s="16"/>
      <c r="D25" s="18" t="str">
        <f>P25</f>
        <v>X</v>
      </c>
      <c r="E25" s="18">
        <f>P24+E23</f>
        <v>0</v>
      </c>
      <c r="F25" s="18">
        <f>Q25</f>
        <v>1</v>
      </c>
      <c r="G25" s="18">
        <f>Q24+G23</f>
        <v>31</v>
      </c>
      <c r="H25" s="18">
        <f>R25</f>
        <v>3</v>
      </c>
      <c r="I25" s="18">
        <f>R24+I23</f>
        <v>32</v>
      </c>
      <c r="J25" s="18">
        <f>S25</f>
        <v>2</v>
      </c>
      <c r="K25" s="18">
        <f>S24+K23</f>
        <v>32</v>
      </c>
      <c r="L25" s="18">
        <f>T25</f>
        <v>5</v>
      </c>
      <c r="M25" s="18">
        <f>T24+M23</f>
        <v>16</v>
      </c>
      <c r="N25" s="18">
        <f>U25</f>
        <v>4</v>
      </c>
      <c r="O25" s="19">
        <f>U24+O23</f>
        <v>24</v>
      </c>
      <c r="P25" t="str">
        <f>IF(D24&gt;99,"X",RANK(D24,$D24:$O24,1))</f>
        <v>X</v>
      </c>
      <c r="Q25" s="1">
        <f>IF(F24&gt;99,"X",RANK(F24,$D24:$O24,1))</f>
        <v>1</v>
      </c>
      <c r="R25">
        <f>IF(H24&gt;99,"X",RANK(H24,$D24:$O24,1))</f>
        <v>3</v>
      </c>
      <c r="S25" s="1">
        <f>IF(J24&gt;99,"X",RANK(J24,$D24:$O24,1))</f>
        <v>2</v>
      </c>
      <c r="T25">
        <f>IF(L24&gt;99,"X",RANK(L24,$D24:$O24,1))</f>
        <v>5</v>
      </c>
      <c r="U25" s="1">
        <f>IF(N24&gt;99,"X",RANK(N24,$D24:$O24,1))</f>
        <v>4</v>
      </c>
    </row>
    <row r="26" spans="1:21" s="13" customFormat="1" ht="17.25" customHeight="1" x14ac:dyDescent="0.2">
      <c r="A26" s="15">
        <v>10</v>
      </c>
      <c r="B26" s="4" t="s">
        <v>13</v>
      </c>
      <c r="C26" s="16" t="s">
        <v>9</v>
      </c>
      <c r="D26" s="69" t="s">
        <v>10</v>
      </c>
      <c r="E26" s="69"/>
      <c r="F26" s="69">
        <v>4.0266203703703704E-4</v>
      </c>
      <c r="G26" s="69"/>
      <c r="H26" s="69">
        <v>3.9699074074074072E-4</v>
      </c>
      <c r="I26" s="69"/>
      <c r="J26" s="69">
        <v>3.5659722222222218E-4</v>
      </c>
      <c r="K26" s="69"/>
      <c r="L26" s="69">
        <v>3.9733796296296289E-4</v>
      </c>
      <c r="M26" s="69"/>
      <c r="N26" s="69">
        <v>4.1932870370370366E-4</v>
      </c>
      <c r="O26" s="74"/>
      <c r="P26" s="13">
        <f>IF(D26&gt;99,0,$O$1+1-P27)</f>
        <v>0</v>
      </c>
      <c r="Q26" s="13">
        <f>IF(F26&gt;99,0,$O$1+1-Q27)</f>
        <v>2</v>
      </c>
      <c r="R26" s="13">
        <f>IF(H26&gt;99,0,$O$1+1-R27)</f>
        <v>4</v>
      </c>
      <c r="S26" s="13">
        <f>IF(J26&gt;99,0,$O$1+1-S27)</f>
        <v>5</v>
      </c>
      <c r="T26" s="13">
        <f>IF(L26&gt;99,0,$O$1+1-T27)</f>
        <v>3</v>
      </c>
      <c r="U26" s="13">
        <f>IF(N26&gt;99,0,$O$1+1-U27)</f>
        <v>1</v>
      </c>
    </row>
    <row r="27" spans="1:21" ht="17.25" customHeight="1" x14ac:dyDescent="0.2">
      <c r="A27" s="27" t="s">
        <v>11</v>
      </c>
      <c r="B27" s="28" t="s">
        <v>15</v>
      </c>
      <c r="C27" s="16"/>
      <c r="D27" s="29" t="str">
        <f>P27</f>
        <v>X</v>
      </c>
      <c r="E27" s="29">
        <f>P26+E25</f>
        <v>0</v>
      </c>
      <c r="F27" s="29">
        <f>Q27</f>
        <v>4</v>
      </c>
      <c r="G27" s="29">
        <f>Q26+G25</f>
        <v>33</v>
      </c>
      <c r="H27" s="29">
        <f>R27</f>
        <v>2</v>
      </c>
      <c r="I27" s="29">
        <f>R26+I25</f>
        <v>36</v>
      </c>
      <c r="J27" s="29">
        <f>S27</f>
        <v>1</v>
      </c>
      <c r="K27" s="29">
        <f>S26+K25</f>
        <v>37</v>
      </c>
      <c r="L27" s="29">
        <f>T27</f>
        <v>3</v>
      </c>
      <c r="M27" s="29">
        <f>T26+M25</f>
        <v>19</v>
      </c>
      <c r="N27" s="29">
        <f>U27</f>
        <v>5</v>
      </c>
      <c r="O27" s="30">
        <f>U26+O25</f>
        <v>25</v>
      </c>
      <c r="P27" t="str">
        <f>IF(D26&gt;99,"X",RANK(D26,$D26:$O26,1))</f>
        <v>X</v>
      </c>
      <c r="Q27" s="1">
        <f>IF(F26&gt;99,"X",RANK(F26,$D26:$O26,1))</f>
        <v>4</v>
      </c>
      <c r="R27">
        <f>IF(H26&gt;99,"X",RANK(H26,$D26:$O26,1))</f>
        <v>2</v>
      </c>
      <c r="S27" s="1">
        <f>IF(J26&gt;99,"X",RANK(J26,$D26:$O26,1))</f>
        <v>1</v>
      </c>
      <c r="T27">
        <f>IF(L26&gt;99,"X",RANK(L26,$D26:$O26,1))</f>
        <v>3</v>
      </c>
      <c r="U27" s="1">
        <f>IF(N26&gt;99,"X",RANK(N26,$D26:$O26,1))</f>
        <v>5</v>
      </c>
    </row>
    <row r="28" spans="1:21" s="13" customFormat="1" ht="17.25" customHeight="1" x14ac:dyDescent="0.2">
      <c r="A28" s="20">
        <v>11</v>
      </c>
      <c r="B28" s="21" t="s">
        <v>8</v>
      </c>
      <c r="C28" s="22" t="s">
        <v>14</v>
      </c>
      <c r="D28" s="77" t="s">
        <v>10</v>
      </c>
      <c r="E28" s="77"/>
      <c r="F28" s="77">
        <v>3.9351851851851852E-4</v>
      </c>
      <c r="G28" s="77"/>
      <c r="H28" s="77">
        <v>4.236111111111111E-4</v>
      </c>
      <c r="I28" s="77"/>
      <c r="J28" s="77">
        <v>4.2152777777777778E-4</v>
      </c>
      <c r="K28" s="77"/>
      <c r="L28" s="77">
        <v>4.3182870370370375E-4</v>
      </c>
      <c r="M28" s="77"/>
      <c r="N28" s="75">
        <v>4.6574074074074074E-4</v>
      </c>
      <c r="O28" s="76"/>
      <c r="P28" s="13">
        <f>IF(D28&gt;99,0,$O$1+1-P29)</f>
        <v>0</v>
      </c>
      <c r="Q28" s="13">
        <f>IF(F28&gt;99,0,$O$1+1-Q29)</f>
        <v>5</v>
      </c>
      <c r="R28" s="13">
        <f>IF(H28&gt;99,0,$O$1+1-R29)</f>
        <v>3</v>
      </c>
      <c r="S28" s="13">
        <f>IF(J28&gt;99,0,$O$1+1-S29)</f>
        <v>4</v>
      </c>
      <c r="T28" s="13">
        <f>IF(L28&gt;99,0,$O$1+1-T29)</f>
        <v>2</v>
      </c>
      <c r="U28" s="13">
        <f>IF(N28&gt;99,0,$O$1+1-U29)</f>
        <v>1</v>
      </c>
    </row>
    <row r="29" spans="1:21" ht="16.5" customHeight="1" x14ac:dyDescent="0.2">
      <c r="A29" s="23" t="s">
        <v>11</v>
      </c>
      <c r="B29" s="21" t="s">
        <v>12</v>
      </c>
      <c r="C29" s="22"/>
      <c r="D29" s="24" t="str">
        <f>P29</f>
        <v>X</v>
      </c>
      <c r="E29" s="24">
        <f>P28+E27</f>
        <v>0</v>
      </c>
      <c r="F29" s="24">
        <f>Q29</f>
        <v>1</v>
      </c>
      <c r="G29" s="24">
        <f>Q28+G27</f>
        <v>38</v>
      </c>
      <c r="H29" s="24">
        <f>R29</f>
        <v>3</v>
      </c>
      <c r="I29" s="24">
        <f>R28+I27</f>
        <v>39</v>
      </c>
      <c r="J29" s="24">
        <f>S29</f>
        <v>2</v>
      </c>
      <c r="K29" s="24">
        <f>S28+K27</f>
        <v>41</v>
      </c>
      <c r="L29" s="24">
        <f>T29</f>
        <v>4</v>
      </c>
      <c r="M29" s="24">
        <f>T28+M27</f>
        <v>21</v>
      </c>
      <c r="N29" s="24">
        <f>U29</f>
        <v>5</v>
      </c>
      <c r="O29" s="25">
        <f>U28+O27</f>
        <v>26</v>
      </c>
      <c r="P29" s="26" t="str">
        <f>IF(D28&gt;99,"X",RANK(D28,$D28:$O28,1))</f>
        <v>X</v>
      </c>
      <c r="Q29" s="1">
        <f>IF(F28&gt;99,"X",RANK(F28,$D28:$O28,1))</f>
        <v>1</v>
      </c>
      <c r="R29">
        <f>IF(H28&gt;99,"X",RANK(H28,$D28:$O28,1))</f>
        <v>3</v>
      </c>
      <c r="S29" s="1">
        <f>IF(J28&gt;99,"X",RANK(J28,$D28:$O28,1))</f>
        <v>2</v>
      </c>
      <c r="T29">
        <f>IF(L28&gt;99,"X",RANK(L28,$D28:$O28,1))</f>
        <v>4</v>
      </c>
      <c r="U29" s="1">
        <f>IF(N28&gt;99,"X",RANK(N28,$D28:$O28,1))</f>
        <v>5</v>
      </c>
    </row>
    <row r="30" spans="1:21" s="13" customFormat="1" ht="17.25" customHeight="1" x14ac:dyDescent="0.2">
      <c r="A30" s="20">
        <v>12</v>
      </c>
      <c r="B30" s="21" t="s">
        <v>13</v>
      </c>
      <c r="C30" s="22" t="s">
        <v>14</v>
      </c>
      <c r="D30" s="69" t="s">
        <v>10</v>
      </c>
      <c r="E30" s="69"/>
      <c r="F30" s="69">
        <v>3.2152777777777778E-4</v>
      </c>
      <c r="G30" s="69"/>
      <c r="H30" s="69">
        <v>4.0752314814814812E-4</v>
      </c>
      <c r="I30" s="69"/>
      <c r="J30" s="69">
        <v>3.8321759259259255E-4</v>
      </c>
      <c r="K30" s="69"/>
      <c r="L30" s="69">
        <v>4.4305555555555553E-4</v>
      </c>
      <c r="M30" s="69"/>
      <c r="N30" s="69">
        <v>4.042824074074074E-4</v>
      </c>
      <c r="O30" s="74"/>
      <c r="P30" s="13">
        <f>IF(D30&gt;99,0,$O$1+1-P31)</f>
        <v>0</v>
      </c>
      <c r="Q30" s="13">
        <f>IF(F30&gt;99,0,$O$1+1-Q31)</f>
        <v>5</v>
      </c>
      <c r="R30" s="13">
        <f>IF(H30&gt;99,0,$O$1+1-R31)</f>
        <v>2</v>
      </c>
      <c r="S30" s="13">
        <f>IF(J30&gt;99,0,$O$1+1-S31)</f>
        <v>4</v>
      </c>
      <c r="T30" s="13">
        <f>IF(L30&gt;99,0,$O$1+1-T31)</f>
        <v>1</v>
      </c>
      <c r="U30" s="13">
        <f>IF(N30&gt;99,0,$O$1+1-U31)</f>
        <v>3</v>
      </c>
    </row>
    <row r="31" spans="1:21" ht="16.5" customHeight="1" x14ac:dyDescent="0.2">
      <c r="A31" s="23" t="s">
        <v>11</v>
      </c>
      <c r="B31" s="21" t="s">
        <v>12</v>
      </c>
      <c r="C31" s="22"/>
      <c r="D31" s="24" t="str">
        <f>P31</f>
        <v>X</v>
      </c>
      <c r="E31" s="24">
        <f>P30+E29</f>
        <v>0</v>
      </c>
      <c r="F31" s="24">
        <f>Q31</f>
        <v>1</v>
      </c>
      <c r="G31" s="24">
        <f>Q30+G29</f>
        <v>43</v>
      </c>
      <c r="H31" s="24">
        <f>R31</f>
        <v>4</v>
      </c>
      <c r="I31" s="24">
        <f>R30+I29</f>
        <v>41</v>
      </c>
      <c r="J31" s="24">
        <f>S31</f>
        <v>2</v>
      </c>
      <c r="K31" s="24">
        <f>S30+K29</f>
        <v>45</v>
      </c>
      <c r="L31" s="24">
        <f>T31</f>
        <v>5</v>
      </c>
      <c r="M31" s="24">
        <f>T30+M29</f>
        <v>22</v>
      </c>
      <c r="N31" s="24">
        <f>U31</f>
        <v>3</v>
      </c>
      <c r="O31" s="25">
        <f>U30+O29</f>
        <v>29</v>
      </c>
      <c r="P31" s="26" t="str">
        <f>IF(D30&gt;99,"X",RANK(D30,$D30:$O30,1))</f>
        <v>X</v>
      </c>
      <c r="Q31" s="1">
        <f>IF(F30&gt;99,"X",RANK(F30,$D30:$O30,1))</f>
        <v>1</v>
      </c>
      <c r="R31">
        <f>IF(H30&gt;99,"X",RANK(H30,$D30:$O30,1))</f>
        <v>4</v>
      </c>
      <c r="S31" s="1">
        <f>IF(J30&gt;99,"X",RANK(J30,$D30:$O30,1))</f>
        <v>2</v>
      </c>
      <c r="T31">
        <f>IF(L30&gt;99,"X",RANK(L30,$D30:$O30,1))</f>
        <v>5</v>
      </c>
      <c r="U31" s="1">
        <f>IF(N30&gt;99,"X",RANK(N30,$D30:$O30,1))</f>
        <v>3</v>
      </c>
    </row>
    <row r="32" spans="1:21" s="13" customFormat="1" ht="17.25" customHeight="1" x14ac:dyDescent="0.2">
      <c r="A32" s="20">
        <v>13</v>
      </c>
      <c r="B32" s="21" t="s">
        <v>8</v>
      </c>
      <c r="C32" s="22" t="s">
        <v>16</v>
      </c>
      <c r="D32" s="69" t="s">
        <v>10</v>
      </c>
      <c r="E32" s="69"/>
      <c r="F32" s="69">
        <v>5.4108796296296294E-4</v>
      </c>
      <c r="G32" s="69"/>
      <c r="H32" s="69">
        <v>4.640046296296297E-4</v>
      </c>
      <c r="I32" s="69"/>
      <c r="J32" s="69">
        <v>4.5092592592592596E-4</v>
      </c>
      <c r="K32" s="69"/>
      <c r="L32" s="69">
        <v>4.3564814814814811E-4</v>
      </c>
      <c r="M32" s="69"/>
      <c r="N32" s="69">
        <v>4.9513888888888893E-4</v>
      </c>
      <c r="O32" s="74"/>
      <c r="P32" s="13">
        <f>IF(D32&gt;99,0,$O$1+1-P33)</f>
        <v>0</v>
      </c>
      <c r="Q32" s="13">
        <f>IF(F32&gt;99,0,$O$1+1-Q33)</f>
        <v>1</v>
      </c>
      <c r="R32" s="13">
        <f>IF(H32&gt;99,0,$O$1+1-R33)</f>
        <v>3</v>
      </c>
      <c r="S32" s="13">
        <f>IF(J32&gt;99,0,$O$1+1-S33)</f>
        <v>4</v>
      </c>
      <c r="T32" s="13">
        <f>IF(L32&gt;99,0,$O$1+1-T33)</f>
        <v>5</v>
      </c>
      <c r="U32" s="13">
        <f>IF(N32&gt;99,0,$O$1+1-U33)</f>
        <v>2</v>
      </c>
    </row>
    <row r="33" spans="1:21" ht="16.5" customHeight="1" x14ac:dyDescent="0.2">
      <c r="A33" s="23" t="s">
        <v>11</v>
      </c>
      <c r="B33" s="21" t="s">
        <v>19</v>
      </c>
      <c r="C33" s="22"/>
      <c r="D33" s="24" t="str">
        <f>P33</f>
        <v>X</v>
      </c>
      <c r="E33" s="24">
        <f>P32+E31</f>
        <v>0</v>
      </c>
      <c r="F33" s="24">
        <f>Q33</f>
        <v>5</v>
      </c>
      <c r="G33" s="24">
        <f>Q32+G31</f>
        <v>44</v>
      </c>
      <c r="H33" s="24">
        <f>R33</f>
        <v>3</v>
      </c>
      <c r="I33" s="24">
        <f>R32+I31</f>
        <v>44</v>
      </c>
      <c r="J33" s="24">
        <f>S33</f>
        <v>2</v>
      </c>
      <c r="K33" s="24">
        <f>S32+K31</f>
        <v>49</v>
      </c>
      <c r="L33" s="24">
        <f>T33</f>
        <v>1</v>
      </c>
      <c r="M33" s="24">
        <f>T32+M31</f>
        <v>27</v>
      </c>
      <c r="N33" s="24">
        <f>U33</f>
        <v>4</v>
      </c>
      <c r="O33" s="25">
        <f>U32+O31</f>
        <v>31</v>
      </c>
      <c r="P33" s="26" t="str">
        <f>IF(D32&gt;99,"X",RANK(D32,$D32:$O32,1))</f>
        <v>X</v>
      </c>
      <c r="Q33" s="1">
        <f>IF(F32&gt;99,"X",RANK(F32,$D32:$O32,1))</f>
        <v>5</v>
      </c>
      <c r="R33">
        <f>IF(H32&gt;99,"X",RANK(H32,$D32:$O32,1))</f>
        <v>3</v>
      </c>
      <c r="S33" s="1">
        <f>IF(J32&gt;99,"X",RANK(J32,$D32:$O32,1))</f>
        <v>2</v>
      </c>
      <c r="T33">
        <f>IF(L32&gt;99,"X",RANK(L32,$D32:$O32,1))</f>
        <v>1</v>
      </c>
      <c r="U33" s="1">
        <f>IF(N32&gt;99,"X",RANK(N32,$D32:$O32,1))</f>
        <v>4</v>
      </c>
    </row>
    <row r="34" spans="1:21" s="13" customFormat="1" ht="17.25" customHeight="1" x14ac:dyDescent="0.2">
      <c r="A34" s="20">
        <v>14</v>
      </c>
      <c r="B34" s="21" t="s">
        <v>13</v>
      </c>
      <c r="C34" s="22" t="s">
        <v>16</v>
      </c>
      <c r="D34" s="69" t="s">
        <v>10</v>
      </c>
      <c r="E34" s="69"/>
      <c r="F34" s="69">
        <v>4.5243055555555558E-4</v>
      </c>
      <c r="G34" s="69"/>
      <c r="H34" s="69">
        <v>4.6597222222222217E-4</v>
      </c>
      <c r="I34" s="69"/>
      <c r="J34" s="69">
        <v>4.4131944444444448E-4</v>
      </c>
      <c r="K34" s="69"/>
      <c r="L34" s="69">
        <v>5.2025462962962973E-4</v>
      </c>
      <c r="M34" s="69"/>
      <c r="N34" s="69">
        <v>6.1076388888888888E-4</v>
      </c>
      <c r="O34" s="74"/>
      <c r="P34" s="13">
        <f>IF(D34&gt;99,0,$O$1+1-P35)</f>
        <v>0</v>
      </c>
      <c r="Q34" s="13">
        <f>IF(F34&gt;99,0,$O$1+1-Q35)</f>
        <v>4</v>
      </c>
      <c r="R34" s="13">
        <f>IF(H34&gt;99,0,$O$1+1-R35)</f>
        <v>3</v>
      </c>
      <c r="S34" s="13">
        <f>IF(J34&gt;99,0,$O$1+1-S35)</f>
        <v>5</v>
      </c>
      <c r="T34" s="13">
        <f>IF(L34&gt;99,0,$O$1+1-T35)</f>
        <v>2</v>
      </c>
      <c r="U34" s="13">
        <f>IF(N34&gt;99,0,$O$1+1-U35)</f>
        <v>1</v>
      </c>
    </row>
    <row r="35" spans="1:21" ht="16.5" customHeight="1" x14ac:dyDescent="0.2">
      <c r="A35" s="23" t="s">
        <v>11</v>
      </c>
      <c r="B35" s="21" t="s">
        <v>19</v>
      </c>
      <c r="C35" s="22"/>
      <c r="D35" s="24" t="str">
        <f>P35</f>
        <v>X</v>
      </c>
      <c r="E35" s="24">
        <f>P34+E33</f>
        <v>0</v>
      </c>
      <c r="F35" s="24">
        <f>Q35</f>
        <v>2</v>
      </c>
      <c r="G35" s="24">
        <f>Q34+G33</f>
        <v>48</v>
      </c>
      <c r="H35" s="24">
        <f>R35</f>
        <v>3</v>
      </c>
      <c r="I35" s="24">
        <f>R34+I33</f>
        <v>47</v>
      </c>
      <c r="J35" s="24">
        <f>S35</f>
        <v>1</v>
      </c>
      <c r="K35" s="24">
        <f>S34+K33</f>
        <v>54</v>
      </c>
      <c r="L35" s="24">
        <f>T35</f>
        <v>4</v>
      </c>
      <c r="M35" s="24">
        <f>T34+M33</f>
        <v>29</v>
      </c>
      <c r="N35" s="24">
        <f>U35</f>
        <v>5</v>
      </c>
      <c r="O35" s="25">
        <f>U34+O33</f>
        <v>32</v>
      </c>
      <c r="P35" s="26" t="str">
        <f>IF(D34&gt;99,"X",RANK(D34,$D34:$O34,1))</f>
        <v>X</v>
      </c>
      <c r="Q35" s="1">
        <f>IF(F34&gt;99,"X",RANK(F34,$D34:$O34,1))</f>
        <v>2</v>
      </c>
      <c r="R35">
        <f>IF(H34&gt;99,"X",RANK(H34,$D34:$O34,1))</f>
        <v>3</v>
      </c>
      <c r="S35" s="1">
        <f>IF(J34&gt;99,"X",RANK(J34,$D34:$O34,1))</f>
        <v>1</v>
      </c>
      <c r="T35">
        <f>IF(L34&gt;99,"X",RANK(L34,$D34:$O34,1))</f>
        <v>4</v>
      </c>
      <c r="U35" s="1">
        <f>IF(N34&gt;99,"X",RANK(N34,$D34:$O34,1))</f>
        <v>5</v>
      </c>
    </row>
    <row r="36" spans="1:21" s="13" customFormat="1" ht="17.25" customHeight="1" x14ac:dyDescent="0.2">
      <c r="A36" s="15">
        <v>15</v>
      </c>
      <c r="B36" s="4" t="s">
        <v>8</v>
      </c>
      <c r="C36" s="16" t="s">
        <v>18</v>
      </c>
      <c r="D36" s="69" t="s">
        <v>10</v>
      </c>
      <c r="E36" s="69"/>
      <c r="F36" s="69">
        <v>3.6134259259259257E-4</v>
      </c>
      <c r="G36" s="69"/>
      <c r="H36" s="69">
        <v>3.4108796296296296E-4</v>
      </c>
      <c r="I36" s="69"/>
      <c r="J36" s="69">
        <v>3.5648148148148149E-4</v>
      </c>
      <c r="K36" s="69"/>
      <c r="L36" s="69">
        <v>3.4050925925925931E-4</v>
      </c>
      <c r="M36" s="69"/>
      <c r="N36" s="69">
        <v>3.3865740740740742E-4</v>
      </c>
      <c r="O36" s="74"/>
      <c r="P36" s="13">
        <f>IF(D36&gt;99,0,$O$1+1-P37)</f>
        <v>0</v>
      </c>
      <c r="Q36" s="13">
        <f>IF(F36&gt;99,0,$O$1+1-Q37)</f>
        <v>1</v>
      </c>
      <c r="R36" s="13">
        <f>IF(H36&gt;99,0,$O$1+1-R37)</f>
        <v>3</v>
      </c>
      <c r="S36" s="13">
        <f>IF(J36&gt;99,0,$O$1+1-S37)</f>
        <v>2</v>
      </c>
      <c r="T36" s="13">
        <f>IF(L36&gt;99,0,$O$1+1-T37)</f>
        <v>4</v>
      </c>
      <c r="U36" s="13">
        <f>IF(N36&gt;99,0,$O$1+1-U37)</f>
        <v>5</v>
      </c>
    </row>
    <row r="37" spans="1:21" ht="17.25" customHeight="1" x14ac:dyDescent="0.2">
      <c r="A37" s="27" t="s">
        <v>11</v>
      </c>
      <c r="B37" s="28" t="s">
        <v>17</v>
      </c>
      <c r="C37" s="16"/>
      <c r="D37" s="18" t="str">
        <f>P37</f>
        <v>X</v>
      </c>
      <c r="E37" s="18">
        <f>P36+E35</f>
        <v>0</v>
      </c>
      <c r="F37" s="18">
        <f>Q37</f>
        <v>5</v>
      </c>
      <c r="G37" s="18">
        <f>Q36+G35</f>
        <v>49</v>
      </c>
      <c r="H37" s="18">
        <f>R37</f>
        <v>3</v>
      </c>
      <c r="I37" s="18">
        <f>R36+I35</f>
        <v>50</v>
      </c>
      <c r="J37" s="18">
        <f>S37</f>
        <v>4</v>
      </c>
      <c r="K37" s="18">
        <f>S36+K35</f>
        <v>56</v>
      </c>
      <c r="L37" s="18">
        <f>T37</f>
        <v>2</v>
      </c>
      <c r="M37" s="18">
        <f>T36+M35</f>
        <v>33</v>
      </c>
      <c r="N37" s="18">
        <f>U37</f>
        <v>1</v>
      </c>
      <c r="O37" s="19">
        <f>U36+O35</f>
        <v>37</v>
      </c>
      <c r="P37" t="str">
        <f>IF(D36&gt;99,"X",RANK(D36,$D36:$O36,1))</f>
        <v>X</v>
      </c>
      <c r="Q37" s="1">
        <f>IF(F36&gt;99,"X",RANK(F36,$D36:$O36,1))</f>
        <v>5</v>
      </c>
      <c r="R37">
        <f>IF(H36&gt;99,"X",RANK(H36,$D36:$O36,1))</f>
        <v>3</v>
      </c>
      <c r="S37" s="1">
        <f>IF(J36&gt;99,"X",RANK(J36,$D36:$O36,1))</f>
        <v>4</v>
      </c>
      <c r="T37">
        <f>IF(L36&gt;99,"X",RANK(L36,$D36:$O36,1))</f>
        <v>2</v>
      </c>
      <c r="U37" s="1">
        <f>IF(N36&gt;99,"X",RANK(N36,$D36:$O36,1))</f>
        <v>1</v>
      </c>
    </row>
    <row r="38" spans="1:21" s="13" customFormat="1" ht="17.25" customHeight="1" x14ac:dyDescent="0.2">
      <c r="A38" s="15">
        <v>16</v>
      </c>
      <c r="B38" s="4" t="s">
        <v>13</v>
      </c>
      <c r="C38" s="16" t="s">
        <v>18</v>
      </c>
      <c r="D38" s="69" t="s">
        <v>10</v>
      </c>
      <c r="E38" s="69"/>
      <c r="F38" s="69">
        <v>3.1782407407407405E-4</v>
      </c>
      <c r="G38" s="69"/>
      <c r="H38" s="69">
        <v>3.1550925925925925E-4</v>
      </c>
      <c r="I38" s="69"/>
      <c r="J38" s="69">
        <v>3.1400462962962963E-4</v>
      </c>
      <c r="K38" s="69"/>
      <c r="L38" s="69">
        <v>3.3310185185185184E-4</v>
      </c>
      <c r="M38" s="69"/>
      <c r="N38" s="69">
        <v>3.5358796296296299E-4</v>
      </c>
      <c r="O38" s="74"/>
      <c r="P38" s="13">
        <f>IF(D38&gt;99,0,$O$1+1-P39)</f>
        <v>0</v>
      </c>
      <c r="Q38" s="13">
        <f>IF(F38&gt;99,0,$O$1+1-Q39)</f>
        <v>3</v>
      </c>
      <c r="R38" s="13">
        <f>IF(H38&gt;99,0,$O$1+1-R39)</f>
        <v>4</v>
      </c>
      <c r="S38" s="13">
        <f>IF(J38&gt;99,0,$O$1+1-S39)</f>
        <v>5</v>
      </c>
      <c r="T38" s="13">
        <f>IF(L38&gt;99,0,$O$1+1-T39)</f>
        <v>2</v>
      </c>
      <c r="U38" s="13">
        <f>IF(N38&gt;99,0,$O$1+1-U39)</f>
        <v>1</v>
      </c>
    </row>
    <row r="39" spans="1:21" ht="17.25" customHeight="1" x14ac:dyDescent="0.2">
      <c r="A39" s="27" t="s">
        <v>11</v>
      </c>
      <c r="B39" s="28" t="s">
        <v>17</v>
      </c>
      <c r="C39" s="16"/>
      <c r="D39" s="18" t="str">
        <f>P39</f>
        <v>X</v>
      </c>
      <c r="E39" s="18">
        <f>P38+E37</f>
        <v>0</v>
      </c>
      <c r="F39" s="18">
        <f>Q39</f>
        <v>3</v>
      </c>
      <c r="G39" s="18">
        <f>Q38+G37</f>
        <v>52</v>
      </c>
      <c r="H39" s="18">
        <f>R39</f>
        <v>2</v>
      </c>
      <c r="I39" s="18">
        <f>R38+I37</f>
        <v>54</v>
      </c>
      <c r="J39" s="18">
        <f>S39</f>
        <v>1</v>
      </c>
      <c r="K39" s="18">
        <f>S38+K37</f>
        <v>61</v>
      </c>
      <c r="L39" s="18">
        <f>T39</f>
        <v>4</v>
      </c>
      <c r="M39" s="18">
        <f>T38+M37</f>
        <v>35</v>
      </c>
      <c r="N39" s="18">
        <f>U39</f>
        <v>5</v>
      </c>
      <c r="O39" s="19">
        <f>U38+O37</f>
        <v>38</v>
      </c>
      <c r="P39" t="str">
        <f>IF(D38&gt;99,"X",RANK(D38,$D38:$O38,1))</f>
        <v>X</v>
      </c>
      <c r="Q39" s="1">
        <f>IF(F38&gt;99,"X",RANK(F38,$D38:$O38,1))</f>
        <v>3</v>
      </c>
      <c r="R39">
        <f>IF(H38&gt;99,"X",RANK(H38,$D38:$O38,1))</f>
        <v>2</v>
      </c>
      <c r="S39" s="1">
        <f>IF(J38&gt;99,"X",RANK(J38,$D38:$O38,1))</f>
        <v>1</v>
      </c>
      <c r="T39">
        <f>IF(L38&gt;99,"X",RANK(L38,$D38:$O38,1))</f>
        <v>4</v>
      </c>
      <c r="U39" s="1">
        <f>IF(N38&gt;99,"X",RANK(N38,$D38:$O38,1))</f>
        <v>5</v>
      </c>
    </row>
    <row r="40" spans="1:21" s="13" customFormat="1" ht="17.25" customHeight="1" x14ac:dyDescent="0.2">
      <c r="A40" s="15">
        <v>17</v>
      </c>
      <c r="B40" s="4" t="s">
        <v>8</v>
      </c>
      <c r="C40" s="16" t="s">
        <v>9</v>
      </c>
      <c r="D40" s="69" t="s">
        <v>10</v>
      </c>
      <c r="E40" s="69"/>
      <c r="F40" s="69">
        <v>4.0532407407407406E-4</v>
      </c>
      <c r="G40" s="69"/>
      <c r="H40" s="69">
        <v>4.0046296296296293E-4</v>
      </c>
      <c r="I40" s="69"/>
      <c r="J40" s="69">
        <v>4.0138888888888885E-4</v>
      </c>
      <c r="K40" s="69"/>
      <c r="L40" s="69">
        <v>4.3541666666666663E-4</v>
      </c>
      <c r="M40" s="69"/>
      <c r="N40" s="69">
        <v>3.9016203703703706E-4</v>
      </c>
      <c r="O40" s="74"/>
      <c r="P40" s="13">
        <f>IF(D40&gt;99,0,$O$1+1-P41)</f>
        <v>0</v>
      </c>
      <c r="Q40" s="13">
        <f>IF(F40&gt;99,0,$O$1+1-Q41)</f>
        <v>2</v>
      </c>
      <c r="R40" s="13">
        <f>IF(H40&gt;99,0,$O$1+1-R41)</f>
        <v>4</v>
      </c>
      <c r="S40" s="13">
        <f>IF(J40&gt;99,0,$O$1+1-S41)</f>
        <v>3</v>
      </c>
      <c r="T40" s="13">
        <f>IF(L40&gt;99,0,$O$1+1-T41)</f>
        <v>1</v>
      </c>
      <c r="U40" s="13">
        <f>IF(N40&gt;99,0,$O$1+1-U41)</f>
        <v>5</v>
      </c>
    </row>
    <row r="41" spans="1:21" ht="17.25" customHeight="1" x14ac:dyDescent="0.2">
      <c r="A41" s="27" t="s">
        <v>11</v>
      </c>
      <c r="B41" s="4" t="s">
        <v>19</v>
      </c>
      <c r="C41" s="16"/>
      <c r="D41" s="18" t="str">
        <f>P41</f>
        <v>X</v>
      </c>
      <c r="E41" s="18">
        <f>P40+E39</f>
        <v>0</v>
      </c>
      <c r="F41" s="18">
        <f>Q41</f>
        <v>4</v>
      </c>
      <c r="G41" s="18">
        <f>Q40+G39</f>
        <v>54</v>
      </c>
      <c r="H41" s="18">
        <f>R41</f>
        <v>2</v>
      </c>
      <c r="I41" s="18">
        <f>R40+I39</f>
        <v>58</v>
      </c>
      <c r="J41" s="18">
        <f>S41</f>
        <v>3</v>
      </c>
      <c r="K41" s="18">
        <f>S40+K39</f>
        <v>64</v>
      </c>
      <c r="L41" s="18">
        <f>T41</f>
        <v>5</v>
      </c>
      <c r="M41" s="18">
        <f>T40+M39</f>
        <v>36</v>
      </c>
      <c r="N41" s="18">
        <f>U41</f>
        <v>1</v>
      </c>
      <c r="O41" s="19">
        <f>U40+O39</f>
        <v>43</v>
      </c>
      <c r="P41" t="str">
        <f>IF(D40&gt;99,"X",RANK(D40,$D40:$O40,1))</f>
        <v>X</v>
      </c>
      <c r="Q41" s="1">
        <f>IF(F40&gt;99,"X",RANK(F40,$D40:$O40,1))</f>
        <v>4</v>
      </c>
      <c r="R41">
        <f>IF(H40&gt;99,"X",RANK(H40,$D40:$O40,1))</f>
        <v>2</v>
      </c>
      <c r="S41" s="1">
        <f>IF(J40&gt;99,"X",RANK(J40,$D40:$O40,1))</f>
        <v>3</v>
      </c>
      <c r="T41">
        <f>IF(L40&gt;99,"X",RANK(L40,$D40:$O40,1))</f>
        <v>5</v>
      </c>
      <c r="U41" s="1">
        <f>IF(N40&gt;99,"X",RANK(N40,$D40:$O40,1))</f>
        <v>1</v>
      </c>
    </row>
    <row r="42" spans="1:21" s="13" customFormat="1" ht="17.25" customHeight="1" x14ac:dyDescent="0.2">
      <c r="A42" s="15">
        <v>18</v>
      </c>
      <c r="B42" s="4" t="s">
        <v>13</v>
      </c>
      <c r="C42" s="16" t="s">
        <v>9</v>
      </c>
      <c r="D42" s="69" t="s">
        <v>10</v>
      </c>
      <c r="E42" s="69"/>
      <c r="F42" s="69">
        <v>3.5092592592592592E-4</v>
      </c>
      <c r="G42" s="69"/>
      <c r="H42" s="69">
        <v>3.1111111111111113E-4</v>
      </c>
      <c r="I42" s="69"/>
      <c r="J42" s="69">
        <v>3.2974537037037038E-4</v>
      </c>
      <c r="K42" s="69"/>
      <c r="L42" s="69">
        <v>3.8067129629629632E-4</v>
      </c>
      <c r="M42" s="69"/>
      <c r="N42" s="69">
        <v>3.5717592592592593E-4</v>
      </c>
      <c r="O42" s="74"/>
      <c r="P42" s="13">
        <f>IF(D42&gt;99,0,$O$1+1-P43)</f>
        <v>0</v>
      </c>
      <c r="Q42" s="13">
        <f>IF(F42&gt;99,0,$O$1+1-Q43)</f>
        <v>3</v>
      </c>
      <c r="R42" s="13">
        <f>IF(H42&gt;99,0,$O$1+1-R43)</f>
        <v>5</v>
      </c>
      <c r="S42" s="13">
        <f>IF(J42&gt;99,0,$O$1+1-S43)</f>
        <v>4</v>
      </c>
      <c r="T42" s="13">
        <f>IF(L42&gt;99,0,$O$1+1-T43)</f>
        <v>1</v>
      </c>
      <c r="U42" s="13">
        <f>IF(N42&gt;99,0,$O$1+1-U43)</f>
        <v>2</v>
      </c>
    </row>
    <row r="43" spans="1:21" ht="17.25" customHeight="1" x14ac:dyDescent="0.2">
      <c r="A43" s="27" t="s">
        <v>11</v>
      </c>
      <c r="B43" s="4" t="s">
        <v>19</v>
      </c>
      <c r="C43" s="16"/>
      <c r="D43" s="18" t="str">
        <f>P43</f>
        <v>X</v>
      </c>
      <c r="E43" s="18">
        <f>P42+E41</f>
        <v>0</v>
      </c>
      <c r="F43" s="18">
        <f>Q43</f>
        <v>3</v>
      </c>
      <c r="G43" s="18">
        <f>Q42+G41</f>
        <v>57</v>
      </c>
      <c r="H43" s="18">
        <f>R43</f>
        <v>1</v>
      </c>
      <c r="I43" s="18">
        <f>R42+I41</f>
        <v>63</v>
      </c>
      <c r="J43" s="18">
        <f>S43</f>
        <v>2</v>
      </c>
      <c r="K43" s="18">
        <f>S42+K41</f>
        <v>68</v>
      </c>
      <c r="L43" s="18">
        <f>T43</f>
        <v>5</v>
      </c>
      <c r="M43" s="18">
        <f>T42+M41</f>
        <v>37</v>
      </c>
      <c r="N43" s="18">
        <f>U43</f>
        <v>4</v>
      </c>
      <c r="O43" s="19">
        <f>U42+O41</f>
        <v>45</v>
      </c>
      <c r="P43" t="str">
        <f>IF(D42&gt;99,"X",RANK(D42,$D42:$O42,1))</f>
        <v>X</v>
      </c>
      <c r="Q43" s="1">
        <f>IF(F42&gt;99,"X",RANK(F42,$D42:$O42,1))</f>
        <v>3</v>
      </c>
      <c r="R43">
        <f>IF(H42&gt;99,"X",RANK(H42,$D42:$O42,1))</f>
        <v>1</v>
      </c>
      <c r="S43" s="1">
        <f>IF(J42&gt;99,"X",RANK(J42,$D42:$O42,1))</f>
        <v>2</v>
      </c>
      <c r="T43">
        <f>IF(L42&gt;99,"X",RANK(L42,$D42:$O42,1))</f>
        <v>5</v>
      </c>
      <c r="U43" s="1">
        <f>IF(N42&gt;99,"X",RANK(N42,$D42:$O42,1))</f>
        <v>4</v>
      </c>
    </row>
    <row r="44" spans="1:21" s="13" customFormat="1" ht="17.25" customHeight="1" x14ac:dyDescent="0.2">
      <c r="A44" s="20">
        <v>19</v>
      </c>
      <c r="B44" s="21" t="s">
        <v>8</v>
      </c>
      <c r="C44" s="22" t="s">
        <v>14</v>
      </c>
      <c r="D44" s="69" t="s">
        <v>10</v>
      </c>
      <c r="E44" s="69"/>
      <c r="F44" s="69">
        <v>6.9537037037037039E-4</v>
      </c>
      <c r="G44" s="69"/>
      <c r="H44" s="69">
        <v>6.9421296296296288E-4</v>
      </c>
      <c r="I44" s="69"/>
      <c r="J44" s="69">
        <v>7.3900462962962971E-4</v>
      </c>
      <c r="K44" s="69"/>
      <c r="L44" s="69">
        <v>7.4988425925925928E-4</v>
      </c>
      <c r="M44" s="69"/>
      <c r="N44" s="69">
        <v>7.3819444444444442E-4</v>
      </c>
      <c r="O44" s="74"/>
      <c r="P44" s="13">
        <f>IF(D44&gt;99,0,$O$1+1-P45)</f>
        <v>0</v>
      </c>
      <c r="Q44" s="13">
        <f>IF(F44&gt;99,0,$O$1+1-Q45)</f>
        <v>4</v>
      </c>
      <c r="R44" s="13">
        <f>IF(H44&gt;99,0,$O$1+1-R45)</f>
        <v>5</v>
      </c>
      <c r="S44" s="13">
        <f>IF(J44&gt;99,0,$O$1+1-S45)</f>
        <v>2</v>
      </c>
      <c r="T44" s="13">
        <f>IF(L44&gt;99,0,$O$1+1-T45)</f>
        <v>1</v>
      </c>
      <c r="U44" s="13">
        <f>IF(N44&gt;99,0,$O$1+1-U45)</f>
        <v>3</v>
      </c>
    </row>
    <row r="45" spans="1:21" ht="16.5" customHeight="1" x14ac:dyDescent="0.2">
      <c r="A45" s="23" t="s">
        <v>20</v>
      </c>
      <c r="B45" s="21"/>
      <c r="C45" s="22"/>
      <c r="D45" s="24" t="str">
        <f>P45</f>
        <v>X</v>
      </c>
      <c r="E45" s="24">
        <f>P44+E43</f>
        <v>0</v>
      </c>
      <c r="F45" s="24">
        <f>Q45</f>
        <v>2</v>
      </c>
      <c r="G45" s="24">
        <f>Q44+G43</f>
        <v>61</v>
      </c>
      <c r="H45" s="24">
        <f>R45</f>
        <v>1</v>
      </c>
      <c r="I45" s="24">
        <f>R44+I43</f>
        <v>68</v>
      </c>
      <c r="J45" s="24">
        <f>S45</f>
        <v>4</v>
      </c>
      <c r="K45" s="24">
        <f>S44+K43</f>
        <v>70</v>
      </c>
      <c r="L45" s="24">
        <f>T45</f>
        <v>5</v>
      </c>
      <c r="M45" s="24">
        <f>T44+M43</f>
        <v>38</v>
      </c>
      <c r="N45" s="24">
        <f>U45</f>
        <v>3</v>
      </c>
      <c r="O45" s="25">
        <f>U44+O43</f>
        <v>48</v>
      </c>
      <c r="P45" s="26" t="str">
        <f>IF(D44&gt;99,"X",RANK(D44,$D44:$O44,1))</f>
        <v>X</v>
      </c>
      <c r="Q45" s="1">
        <f>IF(F44&gt;99,"X",RANK(F44,$D44:$O44,1))</f>
        <v>2</v>
      </c>
      <c r="R45">
        <f>IF(H44&gt;99,"X",RANK(H44,$D44:$O44,1))</f>
        <v>1</v>
      </c>
      <c r="S45" s="1">
        <f>IF(J44&gt;99,"X",RANK(J44,$D44:$O44,1))</f>
        <v>4</v>
      </c>
      <c r="T45">
        <f>IF(L44&gt;99,"X",RANK(L44,$D44:$O44,1))</f>
        <v>5</v>
      </c>
      <c r="U45" s="1">
        <f>IF(N44&gt;99,"X",RANK(N44,$D44:$O44,1))</f>
        <v>3</v>
      </c>
    </row>
    <row r="46" spans="1:21" s="13" customFormat="1" ht="17.25" customHeight="1" x14ac:dyDescent="0.2">
      <c r="A46" s="20">
        <v>20</v>
      </c>
      <c r="B46" s="21" t="s">
        <v>13</v>
      </c>
      <c r="C46" s="22" t="s">
        <v>14</v>
      </c>
      <c r="D46" s="69" t="s">
        <v>10</v>
      </c>
      <c r="E46" s="69"/>
      <c r="F46" s="69">
        <v>6.4432870370370371E-4</v>
      </c>
      <c r="G46" s="69"/>
      <c r="H46" s="69">
        <v>7.0763888888888884E-4</v>
      </c>
      <c r="I46" s="69"/>
      <c r="J46" s="69">
        <v>6.9386574074074088E-4</v>
      </c>
      <c r="K46" s="69"/>
      <c r="L46" s="69">
        <v>7.5370370370370359E-4</v>
      </c>
      <c r="M46" s="69"/>
      <c r="N46" s="69">
        <v>6.8379629629629628E-4</v>
      </c>
      <c r="O46" s="74"/>
      <c r="P46" s="13">
        <f>IF(D46&gt;99,0,$O$1+1-P47)</f>
        <v>0</v>
      </c>
      <c r="Q46" s="13">
        <f>IF(F46&gt;99,0,$O$1+1-Q47)</f>
        <v>5</v>
      </c>
      <c r="R46" s="13">
        <f>IF(H46&gt;99,0,$O$1+1-R47)</f>
        <v>2</v>
      </c>
      <c r="S46" s="13">
        <f>IF(J46&gt;99,0,$O$1+1-S47)</f>
        <v>3</v>
      </c>
      <c r="T46" s="13">
        <f>IF(L46&gt;99,0,$O$1+1-T47)</f>
        <v>1</v>
      </c>
      <c r="U46" s="13">
        <f>IF(N46&gt;99,0,$O$1+1-U47)</f>
        <v>4</v>
      </c>
    </row>
    <row r="47" spans="1:21" ht="16.5" customHeight="1" x14ac:dyDescent="0.2">
      <c r="A47" s="23" t="s">
        <v>20</v>
      </c>
      <c r="B47" s="21"/>
      <c r="C47" s="22"/>
      <c r="D47" s="31" t="str">
        <f>P47</f>
        <v>X</v>
      </c>
      <c r="E47" s="31">
        <f>P46+E45</f>
        <v>0</v>
      </c>
      <c r="F47" s="31">
        <f>Q47</f>
        <v>1</v>
      </c>
      <c r="G47" s="31">
        <f>Q46+G45</f>
        <v>66</v>
      </c>
      <c r="H47" s="31">
        <f>R47</f>
        <v>4</v>
      </c>
      <c r="I47" s="31">
        <f>R46+I45</f>
        <v>70</v>
      </c>
      <c r="J47" s="31">
        <f>S47</f>
        <v>3</v>
      </c>
      <c r="K47" s="31">
        <f>S46+K45</f>
        <v>73</v>
      </c>
      <c r="L47" s="31">
        <f>T47</f>
        <v>5</v>
      </c>
      <c r="M47" s="31">
        <f>T46+M45</f>
        <v>39</v>
      </c>
      <c r="N47" s="31">
        <f>U47</f>
        <v>2</v>
      </c>
      <c r="O47" s="32">
        <f>U46+O45</f>
        <v>52</v>
      </c>
      <c r="P47" s="26" t="str">
        <f>IF(D46&gt;99,"X",RANK(D46,$D46:$O46,1))</f>
        <v>X</v>
      </c>
      <c r="Q47" s="1">
        <f>IF(F46&gt;99,"X",RANK(F46,$D46:$O46,1))</f>
        <v>1</v>
      </c>
      <c r="R47">
        <f>IF(H46&gt;99,"X",RANK(H46,$D46:$O46,1))</f>
        <v>4</v>
      </c>
      <c r="S47" s="1">
        <f>IF(J46&gt;99,"X",RANK(J46,$D46:$O46,1))</f>
        <v>3</v>
      </c>
      <c r="T47">
        <f>IF(L46&gt;99,"X",RANK(L46,$D46:$O46,1))</f>
        <v>5</v>
      </c>
      <c r="U47" s="1">
        <f>IF(N46&gt;99,"X",RANK(N46,$D46:$O46,1))</f>
        <v>2</v>
      </c>
    </row>
    <row r="48" spans="1:21" s="13" customFormat="1" ht="17.25" customHeight="1" x14ac:dyDescent="0.2">
      <c r="A48" s="20">
        <v>21</v>
      </c>
      <c r="B48" s="21" t="s">
        <v>8</v>
      </c>
      <c r="C48" s="22" t="s">
        <v>16</v>
      </c>
      <c r="D48" s="77" t="s">
        <v>10</v>
      </c>
      <c r="E48" s="77"/>
      <c r="F48" s="77">
        <v>9.8113425925925929E-4</v>
      </c>
      <c r="G48" s="77"/>
      <c r="H48" s="77">
        <v>9.1342592592592593E-4</v>
      </c>
      <c r="I48" s="77"/>
      <c r="J48" s="77">
        <v>8.5092592592592598E-4</v>
      </c>
      <c r="K48" s="77"/>
      <c r="L48" s="77">
        <v>9.5532407407407404E-4</v>
      </c>
      <c r="M48" s="77"/>
      <c r="N48" s="75">
        <v>9.5138888888888888E-4</v>
      </c>
      <c r="O48" s="76"/>
      <c r="P48" s="13">
        <f>IF(D48&gt;99,0,$O$1+1-P49)</f>
        <v>0</v>
      </c>
      <c r="Q48" s="13">
        <f>IF(F48&gt;99,0,$O$1+1-Q49)</f>
        <v>1</v>
      </c>
      <c r="R48" s="13">
        <f>IF(H48&gt;99,0,$O$1+1-R49)</f>
        <v>4</v>
      </c>
      <c r="S48" s="13">
        <f>IF(J48&gt;99,0,$O$1+1-S49)</f>
        <v>5</v>
      </c>
      <c r="T48" s="13">
        <f>IF(L48&gt;99,0,$O$1+1-T49)</f>
        <v>2</v>
      </c>
      <c r="U48" s="13">
        <f>IF(N48&gt;99,0,$O$1+1-U49)</f>
        <v>3</v>
      </c>
    </row>
    <row r="49" spans="1:21" ht="16.5" customHeight="1" x14ac:dyDescent="0.2">
      <c r="A49" s="23" t="s">
        <v>21</v>
      </c>
      <c r="B49" s="21"/>
      <c r="C49" s="22"/>
      <c r="D49" s="24" t="str">
        <f>P49</f>
        <v>X</v>
      </c>
      <c r="E49" s="24">
        <f>P48+E47</f>
        <v>0</v>
      </c>
      <c r="F49" s="24">
        <f>Q49</f>
        <v>5</v>
      </c>
      <c r="G49" s="24">
        <f>Q48+G47</f>
        <v>67</v>
      </c>
      <c r="H49" s="24">
        <f>R49</f>
        <v>2</v>
      </c>
      <c r="I49" s="24">
        <f>R48+I47</f>
        <v>74</v>
      </c>
      <c r="J49" s="24">
        <f>S49</f>
        <v>1</v>
      </c>
      <c r="K49" s="24">
        <f>S48+K47</f>
        <v>78</v>
      </c>
      <c r="L49" s="24">
        <f>T49</f>
        <v>4</v>
      </c>
      <c r="M49" s="24">
        <f>T48+M47</f>
        <v>41</v>
      </c>
      <c r="N49" s="24">
        <f>U49</f>
        <v>3</v>
      </c>
      <c r="O49" s="25">
        <f>U48+O47</f>
        <v>55</v>
      </c>
      <c r="P49" s="26" t="str">
        <f>IF(D48&gt;99,"X",RANK(D48,$D48:$O48,1))</f>
        <v>X</v>
      </c>
      <c r="Q49" s="1">
        <f>IF(F48&gt;99,"X",RANK(F48,$D48:$O48,1))</f>
        <v>5</v>
      </c>
      <c r="R49">
        <f>IF(H48&gt;99,"X",RANK(H48,$D48:$O48,1))</f>
        <v>2</v>
      </c>
      <c r="S49" s="1">
        <f>IF(J48&gt;99,"X",RANK(J48,$D48:$O48,1))</f>
        <v>1</v>
      </c>
      <c r="T49">
        <f>IF(L48&gt;99,"X",RANK(L48,$D48:$O48,1))</f>
        <v>4</v>
      </c>
      <c r="U49" s="1">
        <f>IF(N48&gt;99,"X",RANK(N48,$D48:$O48,1))</f>
        <v>3</v>
      </c>
    </row>
    <row r="50" spans="1:21" s="13" customFormat="1" ht="17.25" customHeight="1" x14ac:dyDescent="0.2">
      <c r="A50" s="20">
        <v>22</v>
      </c>
      <c r="B50" s="21" t="s">
        <v>13</v>
      </c>
      <c r="C50" s="22" t="s">
        <v>16</v>
      </c>
      <c r="D50" s="69" t="s">
        <v>10</v>
      </c>
      <c r="E50" s="69"/>
      <c r="F50" s="69">
        <v>8.7847222222222233E-4</v>
      </c>
      <c r="G50" s="69"/>
      <c r="H50" s="69">
        <v>8.8159722222222231E-4</v>
      </c>
      <c r="I50" s="69"/>
      <c r="J50" s="69">
        <v>8.284722222222222E-4</v>
      </c>
      <c r="K50" s="69"/>
      <c r="L50" s="69">
        <v>9.4097222222222227E-4</v>
      </c>
      <c r="M50" s="69"/>
      <c r="N50" s="69">
        <v>9.7870370370370364E-4</v>
      </c>
      <c r="O50" s="74"/>
      <c r="P50" s="13">
        <f>IF(D50&gt;99,0,$O$1+1-P51)</f>
        <v>0</v>
      </c>
      <c r="Q50" s="13">
        <f>IF(F50&gt;99,0,$O$1+1-Q51)</f>
        <v>4</v>
      </c>
      <c r="R50" s="13">
        <f>IF(H50&gt;99,0,$O$1+1-R51)</f>
        <v>3</v>
      </c>
      <c r="S50" s="13">
        <f>IF(J50&gt;99,0,$O$1+1-S51)</f>
        <v>5</v>
      </c>
      <c r="T50" s="13">
        <f>IF(L50&gt;99,0,$O$1+1-T51)</f>
        <v>2</v>
      </c>
      <c r="U50" s="13">
        <f>IF(N50&gt;99,0,$O$1+1-U51)</f>
        <v>1</v>
      </c>
    </row>
    <row r="51" spans="1:21" ht="16.5" customHeight="1" x14ac:dyDescent="0.2">
      <c r="A51" s="23" t="s">
        <v>21</v>
      </c>
      <c r="B51" s="21"/>
      <c r="C51" s="22"/>
      <c r="D51" s="24" t="str">
        <f>P51</f>
        <v>X</v>
      </c>
      <c r="E51" s="24">
        <f>P50+E49</f>
        <v>0</v>
      </c>
      <c r="F51" s="24">
        <f>Q51</f>
        <v>2</v>
      </c>
      <c r="G51" s="24">
        <f>Q50+G49</f>
        <v>71</v>
      </c>
      <c r="H51" s="24">
        <f>R51</f>
        <v>3</v>
      </c>
      <c r="I51" s="24">
        <f>R50+I49</f>
        <v>77</v>
      </c>
      <c r="J51" s="24">
        <f>S51</f>
        <v>1</v>
      </c>
      <c r="K51" s="24">
        <f>S50+K49</f>
        <v>83</v>
      </c>
      <c r="L51" s="24">
        <f>T51</f>
        <v>4</v>
      </c>
      <c r="M51" s="24">
        <f>T50+M49</f>
        <v>43</v>
      </c>
      <c r="N51" s="24">
        <f>U51</f>
        <v>5</v>
      </c>
      <c r="O51" s="25">
        <f>U50+O49</f>
        <v>56</v>
      </c>
      <c r="P51" s="26" t="str">
        <f>IF(D50&gt;99,"X",RANK(D50,$D50:$O50,1))</f>
        <v>X</v>
      </c>
      <c r="Q51" s="1">
        <f>IF(F50&gt;99,"X",RANK(F50,$D50:$O50,1))</f>
        <v>2</v>
      </c>
      <c r="R51">
        <f>IF(H50&gt;99,"X",RANK(H50,$D50:$O50,1))</f>
        <v>3</v>
      </c>
      <c r="S51" s="1">
        <f>IF(J50&gt;99,"X",RANK(J50,$D50:$O50,1))</f>
        <v>1</v>
      </c>
      <c r="T51">
        <f>IF(L50&gt;99,"X",RANK(L50,$D50:$O50,1))</f>
        <v>4</v>
      </c>
      <c r="U51" s="1">
        <f>IF(N50&gt;99,"X",RANK(N50,$D50:$O50,1))</f>
        <v>5</v>
      </c>
    </row>
    <row r="52" spans="1:21" s="13" customFormat="1" ht="17.25" customHeight="1" x14ac:dyDescent="0.2">
      <c r="A52" s="15">
        <v>23</v>
      </c>
      <c r="B52" s="4" t="s">
        <v>8</v>
      </c>
      <c r="C52" s="16" t="s">
        <v>18</v>
      </c>
      <c r="D52" s="69" t="s">
        <v>10</v>
      </c>
      <c r="E52" s="69"/>
      <c r="F52" s="69">
        <v>6.8518518518518527E-4</v>
      </c>
      <c r="G52" s="69"/>
      <c r="H52" s="69">
        <v>6.7314814814814809E-4</v>
      </c>
      <c r="I52" s="69"/>
      <c r="J52" s="69">
        <v>7.0624999999999996E-4</v>
      </c>
      <c r="K52" s="69"/>
      <c r="L52" s="69" t="s">
        <v>87</v>
      </c>
      <c r="M52" s="69"/>
      <c r="N52" s="69">
        <v>6.9236111111111115E-4</v>
      </c>
      <c r="O52" s="74"/>
      <c r="P52" s="13">
        <f>IF(D52&gt;99,0,$O$1+1-P53)</f>
        <v>0</v>
      </c>
      <c r="Q52" s="13">
        <f>IF(F52&gt;99,0,$O$1+1-Q53)</f>
        <v>4</v>
      </c>
      <c r="R52" s="13">
        <f>IF(H52&gt;99,0,$O$1+1-R53)</f>
        <v>5</v>
      </c>
      <c r="S52" s="13">
        <f>IF(J52&gt;99,0,$O$1+1-S53)</f>
        <v>2</v>
      </c>
      <c r="T52" s="13">
        <f>IF(L52&gt;99,0,$O$1+1-T53)</f>
        <v>0</v>
      </c>
      <c r="U52" s="13">
        <f>IF(N52&gt;99,0,$O$1+1-U53)</f>
        <v>3</v>
      </c>
    </row>
    <row r="53" spans="1:21" ht="17.25" customHeight="1" x14ac:dyDescent="0.2">
      <c r="A53" s="3" t="s">
        <v>20</v>
      </c>
      <c r="B53" s="4"/>
      <c r="C53" s="16"/>
      <c r="D53" s="18" t="str">
        <f>P53</f>
        <v>X</v>
      </c>
      <c r="E53" s="18">
        <f>P52+E51</f>
        <v>0</v>
      </c>
      <c r="F53" s="18">
        <f>Q53</f>
        <v>2</v>
      </c>
      <c r="G53" s="18">
        <f>Q52+G51</f>
        <v>75</v>
      </c>
      <c r="H53" s="18">
        <f>R53</f>
        <v>1</v>
      </c>
      <c r="I53" s="18">
        <f>R52+I51</f>
        <v>82</v>
      </c>
      <c r="J53" s="18">
        <f>S53</f>
        <v>4</v>
      </c>
      <c r="K53" s="18">
        <f>S52+K51</f>
        <v>85</v>
      </c>
      <c r="L53" s="18" t="str">
        <f>T53</f>
        <v>X</v>
      </c>
      <c r="M53" s="18">
        <f>T52+M51</f>
        <v>43</v>
      </c>
      <c r="N53" s="18">
        <f>U53</f>
        <v>3</v>
      </c>
      <c r="O53" s="19">
        <f>U52+O51</f>
        <v>59</v>
      </c>
      <c r="P53" t="str">
        <f>IF(D52&gt;99,"X",RANK(D52,$D52:$O52,1))</f>
        <v>X</v>
      </c>
      <c r="Q53" s="1">
        <f>IF(F52&gt;99,"X",RANK(F52,$D52:$O52,1))</f>
        <v>2</v>
      </c>
      <c r="R53">
        <f>IF(H52&gt;99,"X",RANK(H52,$D52:$O52,1))</f>
        <v>1</v>
      </c>
      <c r="S53" s="1">
        <f>IF(J52&gt;99,"X",RANK(J52,$D52:$O52,1))</f>
        <v>4</v>
      </c>
      <c r="T53" t="str">
        <f>IF(L52&gt;99,"X",RANK(L52,$D52:$O52,1))</f>
        <v>X</v>
      </c>
      <c r="U53" s="1">
        <f>IF(N52&gt;99,"X",RANK(N52,$D52:$O52,1))</f>
        <v>3</v>
      </c>
    </row>
    <row r="54" spans="1:21" s="13" customFormat="1" ht="17.25" customHeight="1" x14ac:dyDescent="0.2">
      <c r="A54" s="15">
        <v>24</v>
      </c>
      <c r="B54" s="4" t="s">
        <v>13</v>
      </c>
      <c r="C54" s="16" t="s">
        <v>18</v>
      </c>
      <c r="D54" s="69" t="s">
        <v>10</v>
      </c>
      <c r="E54" s="69"/>
      <c r="F54" s="69">
        <v>6.333333333333333E-4</v>
      </c>
      <c r="G54" s="69"/>
      <c r="H54" s="69">
        <v>6.1157407407407417E-4</v>
      </c>
      <c r="I54" s="69"/>
      <c r="J54" s="69">
        <v>6.134259259259259E-4</v>
      </c>
      <c r="K54" s="69"/>
      <c r="L54" s="69">
        <v>6.5011574074074071E-4</v>
      </c>
      <c r="M54" s="69"/>
      <c r="N54" s="69">
        <v>6.7083333333333339E-4</v>
      </c>
      <c r="O54" s="74"/>
      <c r="P54" s="13">
        <f>IF(D54&gt;99,0,$O$1+1-P55)</f>
        <v>0</v>
      </c>
      <c r="Q54" s="13">
        <f>IF(F54&gt;99,0,$O$1+1-Q55)</f>
        <v>3</v>
      </c>
      <c r="R54" s="13">
        <f>IF(H54&gt;99,0,$O$1+1-R55)</f>
        <v>5</v>
      </c>
      <c r="S54" s="13">
        <f>IF(J54&gt;99,0,$O$1+1-S55)</f>
        <v>4</v>
      </c>
      <c r="T54" s="13">
        <f>IF(L54&gt;99,0,$O$1+1-T55)</f>
        <v>2</v>
      </c>
      <c r="U54" s="13">
        <f>IF(N54&gt;99,0,$O$1+1-U55)</f>
        <v>1</v>
      </c>
    </row>
    <row r="55" spans="1:21" ht="17.25" customHeight="1" x14ac:dyDescent="0.2">
      <c r="A55" s="3" t="s">
        <v>20</v>
      </c>
      <c r="B55" s="4"/>
      <c r="C55" s="16"/>
      <c r="D55" s="18" t="str">
        <f>P55</f>
        <v>X</v>
      </c>
      <c r="E55" s="18">
        <f>P54+E53</f>
        <v>0</v>
      </c>
      <c r="F55" s="18">
        <f>Q55</f>
        <v>3</v>
      </c>
      <c r="G55" s="18">
        <f>Q54+G53</f>
        <v>78</v>
      </c>
      <c r="H55" s="18">
        <f>R55</f>
        <v>1</v>
      </c>
      <c r="I55" s="18">
        <f>R54+I53</f>
        <v>87</v>
      </c>
      <c r="J55" s="18">
        <f>S55</f>
        <v>2</v>
      </c>
      <c r="K55" s="18">
        <f>S54+K53</f>
        <v>89</v>
      </c>
      <c r="L55" s="18">
        <f>T55</f>
        <v>4</v>
      </c>
      <c r="M55" s="18">
        <f>T54+M53</f>
        <v>45</v>
      </c>
      <c r="N55" s="18">
        <f>U55</f>
        <v>5</v>
      </c>
      <c r="O55" s="19">
        <f>U54+O53</f>
        <v>60</v>
      </c>
      <c r="P55" t="str">
        <f>IF(D54&gt;99,"X",RANK(D54,$D54:$O54,1))</f>
        <v>X</v>
      </c>
      <c r="Q55" s="1">
        <f>IF(F54&gt;99,"X",RANK(F54,$D54:$O54,1))</f>
        <v>3</v>
      </c>
      <c r="R55">
        <f>IF(H54&gt;99,"X",RANK(H54,$D54:$O54,1))</f>
        <v>1</v>
      </c>
      <c r="S55" s="1">
        <f>IF(J54&gt;99,"X",RANK(J54,$D54:$O54,1))</f>
        <v>2</v>
      </c>
      <c r="T55">
        <f>IF(L54&gt;99,"X",RANK(L54,$D54:$O54,1))</f>
        <v>4</v>
      </c>
      <c r="U55" s="1">
        <f>IF(N54&gt;99,"X",RANK(N54,$D54:$O54,1))</f>
        <v>5</v>
      </c>
    </row>
    <row r="56" spans="1:21" s="13" customFormat="1" ht="17.25" customHeight="1" x14ac:dyDescent="0.2">
      <c r="A56" s="15">
        <v>25</v>
      </c>
      <c r="B56" s="4" t="s">
        <v>22</v>
      </c>
      <c r="C56" s="16" t="s">
        <v>9</v>
      </c>
      <c r="D56" s="69" t="s">
        <v>10</v>
      </c>
      <c r="E56" s="69"/>
      <c r="F56" s="69">
        <v>7.0381944444444452E-4</v>
      </c>
      <c r="G56" s="69"/>
      <c r="H56" s="69">
        <v>6.9259259259259263E-4</v>
      </c>
      <c r="I56" s="69"/>
      <c r="J56" s="69">
        <v>7.1655092592592593E-4</v>
      </c>
      <c r="K56" s="69"/>
      <c r="L56" s="69">
        <v>7.7141203703703703E-4</v>
      </c>
      <c r="M56" s="69"/>
      <c r="N56" s="69">
        <v>7.3368055555555556E-4</v>
      </c>
      <c r="O56" s="74"/>
      <c r="P56" s="13">
        <f>IF(D56&gt;99,0,$O$1+1-P57)</f>
        <v>0</v>
      </c>
      <c r="Q56" s="13">
        <f>IF(F56&gt;99,0,$O$1+1-Q57)</f>
        <v>4</v>
      </c>
      <c r="R56" s="13">
        <f>IF(H56&gt;99,0,$O$1+1-R57)</f>
        <v>5</v>
      </c>
      <c r="S56" s="13">
        <f>IF(J56&gt;99,0,$O$1+1-S57)</f>
        <v>3</v>
      </c>
      <c r="T56" s="13">
        <f>IF(L56&gt;99,0,$O$1+1-T57)</f>
        <v>1</v>
      </c>
      <c r="U56" s="13">
        <f>IF(N56&gt;99,0,$O$1+1-U57)</f>
        <v>2</v>
      </c>
    </row>
    <row r="57" spans="1:21" ht="17.25" customHeight="1" x14ac:dyDescent="0.2">
      <c r="A57" s="14" t="s">
        <v>21</v>
      </c>
      <c r="B57" s="4"/>
      <c r="C57" s="16"/>
      <c r="D57" s="18" t="str">
        <f>P57</f>
        <v>X</v>
      </c>
      <c r="E57" s="18">
        <f>P56+E55</f>
        <v>0</v>
      </c>
      <c r="F57" s="18">
        <f>Q57</f>
        <v>2</v>
      </c>
      <c r="G57" s="18">
        <f>Q56+G55</f>
        <v>82</v>
      </c>
      <c r="H57" s="18">
        <f>R57</f>
        <v>1</v>
      </c>
      <c r="I57" s="18">
        <f>R56+I55</f>
        <v>92</v>
      </c>
      <c r="J57" s="18">
        <f>S57</f>
        <v>3</v>
      </c>
      <c r="K57" s="18">
        <f>S56+K55</f>
        <v>92</v>
      </c>
      <c r="L57" s="18">
        <f>T57</f>
        <v>5</v>
      </c>
      <c r="M57" s="18">
        <f>T56+M55</f>
        <v>46</v>
      </c>
      <c r="N57" s="18">
        <f>U57</f>
        <v>4</v>
      </c>
      <c r="O57" s="19">
        <f>U56+O55</f>
        <v>62</v>
      </c>
      <c r="P57" t="str">
        <f>IF(D56&gt;99,"X",RANK(D56,$D56:$O56,1))</f>
        <v>X</v>
      </c>
      <c r="Q57" s="1">
        <f>IF(F56&gt;99,"X",RANK(F56,$D56:$O56,1))</f>
        <v>2</v>
      </c>
      <c r="R57">
        <f>IF(H56&gt;99,"X",RANK(H56,$D56:$O56,1))</f>
        <v>1</v>
      </c>
      <c r="S57" s="1">
        <f>IF(J56&gt;99,"X",RANK(J56,$D56:$O56,1))</f>
        <v>3</v>
      </c>
      <c r="T57">
        <f>IF(L56&gt;99,"X",RANK(L56,$D56:$O56,1))</f>
        <v>5</v>
      </c>
      <c r="U57" s="1">
        <f>IF(N56&gt;99,"X",RANK(N56,$D56:$O56,1))</f>
        <v>4</v>
      </c>
    </row>
    <row r="58" spans="1:21" s="13" customFormat="1" ht="17.25" customHeight="1" x14ac:dyDescent="0.2">
      <c r="A58" s="20">
        <v>26</v>
      </c>
      <c r="B58" s="21" t="s">
        <v>8</v>
      </c>
      <c r="C58" s="22" t="s">
        <v>14</v>
      </c>
      <c r="D58" s="69" t="s">
        <v>10</v>
      </c>
      <c r="E58" s="69"/>
      <c r="F58" s="69">
        <v>3.5520833333333341E-4</v>
      </c>
      <c r="G58" s="69"/>
      <c r="H58" s="69">
        <v>3.5243055555555554E-4</v>
      </c>
      <c r="I58" s="69"/>
      <c r="J58" s="69">
        <v>3.8460648148148143E-4</v>
      </c>
      <c r="K58" s="69"/>
      <c r="L58" s="69">
        <v>3.8182870370370372E-4</v>
      </c>
      <c r="M58" s="69"/>
      <c r="N58" s="69">
        <v>3.797453703703704E-4</v>
      </c>
      <c r="O58" s="74"/>
      <c r="P58" s="13">
        <f>IF(D58&gt;99,0,$O$1+1-P59)</f>
        <v>0</v>
      </c>
      <c r="Q58" s="13">
        <f>IF(F58&gt;99,0,$O$1+1-Q59)</f>
        <v>4</v>
      </c>
      <c r="R58" s="13">
        <f>IF(H58&gt;99,0,$O$1+1-R59)</f>
        <v>5</v>
      </c>
      <c r="S58" s="13">
        <f>IF(J58&gt;99,0,$O$1+1-S59)</f>
        <v>1</v>
      </c>
      <c r="T58" s="13">
        <f>IF(L58&gt;99,0,$O$1+1-T59)</f>
        <v>2</v>
      </c>
      <c r="U58" s="13">
        <f>IF(N58&gt;99,0,$O$1+1-U59)</f>
        <v>3</v>
      </c>
    </row>
    <row r="59" spans="1:21" ht="16.5" customHeight="1" x14ac:dyDescent="0.2">
      <c r="A59" s="23" t="s">
        <v>11</v>
      </c>
      <c r="B59" s="21" t="s">
        <v>17</v>
      </c>
      <c r="C59" s="22"/>
      <c r="D59" s="24" t="str">
        <f>P59</f>
        <v>X</v>
      </c>
      <c r="E59" s="24">
        <f>P58+E57</f>
        <v>0</v>
      </c>
      <c r="F59" s="24">
        <f>Q59</f>
        <v>2</v>
      </c>
      <c r="G59" s="24">
        <f>Q58+G57</f>
        <v>86</v>
      </c>
      <c r="H59" s="24">
        <f>R59</f>
        <v>1</v>
      </c>
      <c r="I59" s="24">
        <f>R58+I57</f>
        <v>97</v>
      </c>
      <c r="J59" s="24">
        <f>S59</f>
        <v>5</v>
      </c>
      <c r="K59" s="24">
        <f>S58+K57</f>
        <v>93</v>
      </c>
      <c r="L59" s="24">
        <f>T59</f>
        <v>4</v>
      </c>
      <c r="M59" s="24">
        <f>T58+M57</f>
        <v>48</v>
      </c>
      <c r="N59" s="24">
        <f>U59</f>
        <v>3</v>
      </c>
      <c r="O59" s="25">
        <f>U58+O57</f>
        <v>65</v>
      </c>
      <c r="P59" s="26" t="str">
        <f>IF(D58&gt;99,"X",RANK(D58,$D58:$O58,1))</f>
        <v>X</v>
      </c>
      <c r="Q59" s="1">
        <f>IF(F58&gt;99,"X",RANK(F58,$D58:$O58,1))</f>
        <v>2</v>
      </c>
      <c r="R59">
        <f>IF(H58&gt;99,"X",RANK(H58,$D58:$O58,1))</f>
        <v>1</v>
      </c>
      <c r="S59" s="1">
        <f>IF(J58&gt;99,"X",RANK(J58,$D58:$O58,1))</f>
        <v>5</v>
      </c>
      <c r="T59">
        <f>IF(L58&gt;99,"X",RANK(L58,$D58:$O58,1))</f>
        <v>4</v>
      </c>
      <c r="U59" s="1">
        <f>IF(N58&gt;99,"X",RANK(N58,$D58:$O58,1))</f>
        <v>3</v>
      </c>
    </row>
    <row r="60" spans="1:21" s="13" customFormat="1" ht="17.25" customHeight="1" x14ac:dyDescent="0.2">
      <c r="A60" s="20">
        <v>27</v>
      </c>
      <c r="B60" s="21" t="s">
        <v>13</v>
      </c>
      <c r="C60" s="22" t="s">
        <v>14</v>
      </c>
      <c r="D60" s="69" t="s">
        <v>10</v>
      </c>
      <c r="E60" s="69"/>
      <c r="F60" s="69">
        <v>3.7928240740740739E-4</v>
      </c>
      <c r="G60" s="69"/>
      <c r="H60" s="69">
        <v>3.6550925925925922E-4</v>
      </c>
      <c r="I60" s="69"/>
      <c r="J60" s="69">
        <v>3.4872685185185186E-4</v>
      </c>
      <c r="K60" s="69"/>
      <c r="L60" s="69">
        <v>3.5694444444444445E-4</v>
      </c>
      <c r="M60" s="69"/>
      <c r="N60" s="69">
        <v>3.5416666666666669E-4</v>
      </c>
      <c r="O60" s="74"/>
      <c r="P60" s="13">
        <f>IF(D60&gt;99,0,$O$1+1-P61)</f>
        <v>0</v>
      </c>
      <c r="Q60" s="13">
        <f>IF(F60&gt;99,0,$O$1+1-Q61)</f>
        <v>1</v>
      </c>
      <c r="R60" s="13">
        <f>IF(H60&gt;99,0,$O$1+1-R61)</f>
        <v>2</v>
      </c>
      <c r="S60" s="13">
        <f>IF(J60&gt;99,0,$O$1+1-S61)</f>
        <v>5</v>
      </c>
      <c r="T60" s="13">
        <f>IF(L60&gt;99,0,$O$1+1-T61)</f>
        <v>3</v>
      </c>
      <c r="U60" s="13">
        <f>IF(N60&gt;99,0,$O$1+1-U61)</f>
        <v>4</v>
      </c>
    </row>
    <row r="61" spans="1:21" ht="16.5" customHeight="1" x14ac:dyDescent="0.2">
      <c r="A61" s="23" t="s">
        <v>11</v>
      </c>
      <c r="B61" s="21" t="s">
        <v>17</v>
      </c>
      <c r="C61" s="22"/>
      <c r="D61" s="24" t="str">
        <f>P61</f>
        <v>X</v>
      </c>
      <c r="E61" s="24">
        <f>P60+E59</f>
        <v>0</v>
      </c>
      <c r="F61" s="24">
        <f>Q61</f>
        <v>5</v>
      </c>
      <c r="G61" s="24">
        <f>Q60+G59</f>
        <v>87</v>
      </c>
      <c r="H61" s="24">
        <f>R61</f>
        <v>4</v>
      </c>
      <c r="I61" s="24">
        <f>R60+I59</f>
        <v>99</v>
      </c>
      <c r="J61" s="24">
        <f>S61</f>
        <v>1</v>
      </c>
      <c r="K61" s="24">
        <f>S60+K59</f>
        <v>98</v>
      </c>
      <c r="L61" s="24">
        <f>T61</f>
        <v>3</v>
      </c>
      <c r="M61" s="24">
        <f>T60+M59</f>
        <v>51</v>
      </c>
      <c r="N61" s="24">
        <f>U61</f>
        <v>2</v>
      </c>
      <c r="O61" s="25">
        <f>U60+O59</f>
        <v>69</v>
      </c>
      <c r="P61" s="26" t="str">
        <f>IF(D60&gt;99,"X",RANK(D60,$D60:$O60,1))</f>
        <v>X</v>
      </c>
      <c r="Q61" s="1">
        <f>IF(F60&gt;99,"X",RANK(F60,$D60:$O60,1))</f>
        <v>5</v>
      </c>
      <c r="R61">
        <f>IF(H60&gt;99,"X",RANK(H60,$D60:$O60,1))</f>
        <v>4</v>
      </c>
      <c r="S61" s="1">
        <f>IF(J60&gt;99,"X",RANK(J60,$D60:$O60,1))</f>
        <v>1</v>
      </c>
      <c r="T61">
        <f>IF(L60&gt;99,"X",RANK(L60,$D60:$O60,1))</f>
        <v>3</v>
      </c>
      <c r="U61" s="1">
        <f>IF(N60&gt;99,"X",RANK(N60,$D60:$O60,1))</f>
        <v>2</v>
      </c>
    </row>
    <row r="62" spans="1:21" s="13" customFormat="1" ht="17.25" customHeight="1" x14ac:dyDescent="0.2">
      <c r="A62" s="20">
        <v>28</v>
      </c>
      <c r="B62" s="21" t="s">
        <v>8</v>
      </c>
      <c r="C62" s="22" t="s">
        <v>16</v>
      </c>
      <c r="D62" s="69" t="s">
        <v>10</v>
      </c>
      <c r="E62" s="69"/>
      <c r="F62" s="69">
        <v>6.2395833333333324E-4</v>
      </c>
      <c r="G62" s="69"/>
      <c r="H62" s="69">
        <v>5.6215277777777785E-4</v>
      </c>
      <c r="I62" s="69"/>
      <c r="J62" s="69">
        <v>4.6736111111111116E-4</v>
      </c>
      <c r="K62" s="69"/>
      <c r="L62" s="69">
        <v>6.3634259259259254E-4</v>
      </c>
      <c r="M62" s="69"/>
      <c r="N62" s="69">
        <v>5.2430555555555553E-4</v>
      </c>
      <c r="O62" s="74"/>
      <c r="P62" s="13">
        <f>IF(D62&gt;99,0,$O$1+1-P63)</f>
        <v>0</v>
      </c>
      <c r="Q62" s="13">
        <f>IF(F62&gt;99,0,$O$1+1-Q63)</f>
        <v>2</v>
      </c>
      <c r="R62" s="13">
        <f>IF(H62&gt;99,0,$O$1+1-R63)</f>
        <v>3</v>
      </c>
      <c r="S62" s="13">
        <f>IF(J62&gt;99,0,$O$1+1-S63)</f>
        <v>5</v>
      </c>
      <c r="T62" s="13">
        <f>IF(L62&gt;99,0,$O$1+1-T63)</f>
        <v>1</v>
      </c>
      <c r="U62" s="13">
        <f>IF(N62&gt;99,0,$O$1+1-U63)</f>
        <v>4</v>
      </c>
    </row>
    <row r="63" spans="1:21" ht="16.5" customHeight="1" x14ac:dyDescent="0.2">
      <c r="A63" s="23" t="s">
        <v>11</v>
      </c>
      <c r="B63" s="21" t="s">
        <v>15</v>
      </c>
      <c r="C63" s="22"/>
      <c r="D63" s="24" t="str">
        <f>P63</f>
        <v>X</v>
      </c>
      <c r="E63" s="24">
        <f>P62+E61</f>
        <v>0</v>
      </c>
      <c r="F63" s="24">
        <f>Q63</f>
        <v>4</v>
      </c>
      <c r="G63" s="24">
        <f>Q62+G61</f>
        <v>89</v>
      </c>
      <c r="H63" s="24">
        <f>R63</f>
        <v>3</v>
      </c>
      <c r="I63" s="24">
        <f>R62+I61</f>
        <v>102</v>
      </c>
      <c r="J63" s="24">
        <f>S63</f>
        <v>1</v>
      </c>
      <c r="K63" s="24">
        <f>S62+K61</f>
        <v>103</v>
      </c>
      <c r="L63" s="24">
        <f>T63</f>
        <v>5</v>
      </c>
      <c r="M63" s="24">
        <f>T62+M61</f>
        <v>52</v>
      </c>
      <c r="N63" s="24">
        <f>U63</f>
        <v>2</v>
      </c>
      <c r="O63" s="25">
        <f>U62+O61</f>
        <v>73</v>
      </c>
      <c r="P63" s="26" t="str">
        <f>IF(D62&gt;99,"X",RANK(D62,$D62:$O62,1))</f>
        <v>X</v>
      </c>
      <c r="Q63" s="1">
        <f>IF(F62&gt;99,"X",RANK(F62,$D62:$O62,1))</f>
        <v>4</v>
      </c>
      <c r="R63">
        <f>IF(H62&gt;99,"X",RANK(H62,$D62:$O62,1))</f>
        <v>3</v>
      </c>
      <c r="S63" s="1">
        <f>IF(J62&gt;99,"X",RANK(J62,$D62:$O62,1))</f>
        <v>1</v>
      </c>
      <c r="T63">
        <f>IF(L62&gt;99,"X",RANK(L62,$D62:$O62,1))</f>
        <v>5</v>
      </c>
      <c r="U63" s="1">
        <f>IF(N62&gt;99,"X",RANK(N62,$D62:$O62,1))</f>
        <v>2</v>
      </c>
    </row>
    <row r="64" spans="1:21" s="13" customFormat="1" ht="17.25" customHeight="1" x14ac:dyDescent="0.2">
      <c r="A64" s="20">
        <v>29</v>
      </c>
      <c r="B64" s="21" t="s">
        <v>13</v>
      </c>
      <c r="C64" s="22" t="s">
        <v>16</v>
      </c>
      <c r="D64" s="69" t="s">
        <v>10</v>
      </c>
      <c r="E64" s="69"/>
      <c r="F64" s="69">
        <v>5.7314814814814815E-4</v>
      </c>
      <c r="G64" s="69"/>
      <c r="H64" s="69">
        <v>5.2129629629629629E-4</v>
      </c>
      <c r="I64" s="69"/>
      <c r="J64" s="69">
        <v>4.8020833333333336E-4</v>
      </c>
      <c r="K64" s="69"/>
      <c r="L64" s="69">
        <v>5.6701388888888893E-4</v>
      </c>
      <c r="M64" s="69"/>
      <c r="N64" s="69">
        <v>6.2210648148148151E-4</v>
      </c>
      <c r="O64" s="74"/>
      <c r="P64" s="13">
        <f>IF(D64&gt;99,0,$O$1+1-P65)</f>
        <v>0</v>
      </c>
      <c r="Q64" s="13">
        <f>IF(F64&gt;99,0,$O$1+1-Q65)</f>
        <v>2</v>
      </c>
      <c r="R64" s="13">
        <f>IF(H64&gt;99,0,$O$1+1-R65)</f>
        <v>4</v>
      </c>
      <c r="S64" s="13">
        <f>IF(J64&gt;99,0,$O$1+1-S65)</f>
        <v>5</v>
      </c>
      <c r="T64" s="13">
        <f>IF(L64&gt;99,0,$O$1+1-T65)</f>
        <v>3</v>
      </c>
      <c r="U64" s="13">
        <f>IF(N64&gt;99,0,$O$1+1-U65)</f>
        <v>1</v>
      </c>
    </row>
    <row r="65" spans="1:21" ht="16.5" customHeight="1" x14ac:dyDescent="0.2">
      <c r="A65" s="23" t="s">
        <v>11</v>
      </c>
      <c r="B65" s="21" t="s">
        <v>15</v>
      </c>
      <c r="C65" s="22"/>
      <c r="D65" s="24" t="str">
        <f>P65</f>
        <v>X</v>
      </c>
      <c r="E65" s="24">
        <f>P64+E63</f>
        <v>0</v>
      </c>
      <c r="F65" s="24">
        <f>Q65</f>
        <v>4</v>
      </c>
      <c r="G65" s="24">
        <f>Q64+G63</f>
        <v>91</v>
      </c>
      <c r="H65" s="24">
        <f>R65</f>
        <v>2</v>
      </c>
      <c r="I65" s="24">
        <f>R64+I63</f>
        <v>106</v>
      </c>
      <c r="J65" s="24">
        <f>S65</f>
        <v>1</v>
      </c>
      <c r="K65" s="24">
        <f>S64+K63</f>
        <v>108</v>
      </c>
      <c r="L65" s="24">
        <f>T65</f>
        <v>3</v>
      </c>
      <c r="M65" s="24">
        <f>T64+M63</f>
        <v>55</v>
      </c>
      <c r="N65" s="24">
        <f>U65</f>
        <v>5</v>
      </c>
      <c r="O65" s="25">
        <f>U64+O63</f>
        <v>74</v>
      </c>
      <c r="P65" s="26" t="str">
        <f>IF(D64&gt;99,"X",RANK(D64,$D64:$O64,1))</f>
        <v>X</v>
      </c>
      <c r="Q65" s="1">
        <f>IF(F64&gt;99,"X",RANK(F64,$D64:$O64,1))</f>
        <v>4</v>
      </c>
      <c r="R65">
        <f>IF(H64&gt;99,"X",RANK(H64,$D64:$O64,1))</f>
        <v>2</v>
      </c>
      <c r="S65" s="1">
        <f>IF(J64&gt;99,"X",RANK(J64,$D64:$O64,1))</f>
        <v>1</v>
      </c>
      <c r="T65">
        <f>IF(L64&gt;99,"X",RANK(L64,$D64:$O64,1))</f>
        <v>3</v>
      </c>
      <c r="U65" s="1">
        <f>IF(N64&gt;99,"X",RANK(N64,$D64:$O64,1))</f>
        <v>5</v>
      </c>
    </row>
    <row r="66" spans="1:21" s="13" customFormat="1" ht="16.5" customHeight="1" x14ac:dyDescent="0.2">
      <c r="A66" s="15">
        <v>30</v>
      </c>
      <c r="B66" s="4" t="s">
        <v>8</v>
      </c>
      <c r="C66" s="16" t="s">
        <v>18</v>
      </c>
      <c r="D66" s="69" t="s">
        <v>10</v>
      </c>
      <c r="E66" s="69"/>
      <c r="F66" s="69">
        <v>4.1782407407407409E-4</v>
      </c>
      <c r="G66" s="69"/>
      <c r="H66" s="69">
        <v>4.077546296296296E-4</v>
      </c>
      <c r="I66" s="69"/>
      <c r="J66" s="69">
        <v>4.0914351851851854E-4</v>
      </c>
      <c r="K66" s="69"/>
      <c r="L66" s="69">
        <v>4.4479166666666663E-4</v>
      </c>
      <c r="M66" s="69"/>
      <c r="N66" s="69">
        <v>3.8460648148148143E-4</v>
      </c>
      <c r="O66" s="74"/>
      <c r="P66" s="13">
        <f>IF(D66&gt;99,0,$O$1+1-P67)</f>
        <v>0</v>
      </c>
      <c r="Q66" s="13">
        <f>IF(F66&gt;99,0,$O$1+1-Q67)</f>
        <v>2</v>
      </c>
      <c r="R66" s="13">
        <f>IF(H66&gt;99,0,$O$1+1-R67)</f>
        <v>4</v>
      </c>
      <c r="S66" s="13">
        <f>IF(J66&gt;99,0,$O$1+1-S67)</f>
        <v>3</v>
      </c>
      <c r="T66" s="13">
        <f>IF(L66&gt;99,0,$O$1+1-T67)</f>
        <v>1</v>
      </c>
      <c r="U66" s="13">
        <f>IF(N66&gt;99,0,$O$1+1-U67)</f>
        <v>5</v>
      </c>
    </row>
    <row r="67" spans="1:21" ht="16.5" customHeight="1" x14ac:dyDescent="0.2">
      <c r="A67" s="27" t="s">
        <v>11</v>
      </c>
      <c r="B67" s="4" t="s">
        <v>19</v>
      </c>
      <c r="C67" s="16"/>
      <c r="D67" s="29" t="str">
        <f>P67</f>
        <v>X</v>
      </c>
      <c r="E67" s="29">
        <f>P66+E65</f>
        <v>0</v>
      </c>
      <c r="F67" s="29">
        <f>Q67</f>
        <v>4</v>
      </c>
      <c r="G67" s="29">
        <f>Q66+G65</f>
        <v>93</v>
      </c>
      <c r="H67" s="29">
        <f>R67</f>
        <v>2</v>
      </c>
      <c r="I67" s="29">
        <f>R66+I65</f>
        <v>110</v>
      </c>
      <c r="J67" s="29">
        <f>S67</f>
        <v>3</v>
      </c>
      <c r="K67" s="29">
        <f>S66+K65</f>
        <v>111</v>
      </c>
      <c r="L67" s="29">
        <f>T67</f>
        <v>5</v>
      </c>
      <c r="M67" s="29">
        <f>T66+M65</f>
        <v>56</v>
      </c>
      <c r="N67" s="29">
        <f>U67</f>
        <v>1</v>
      </c>
      <c r="O67" s="30">
        <f>U66+O65</f>
        <v>79</v>
      </c>
      <c r="P67" t="str">
        <f>IF(D66&gt;99,"X",RANK(D66,$D66:$O66,1))</f>
        <v>X</v>
      </c>
      <c r="Q67" s="1">
        <f>IF(F66&gt;99,"X",RANK(F66,$D66:$O66,1))</f>
        <v>4</v>
      </c>
      <c r="R67">
        <f>IF(H66&gt;99,"X",RANK(H66,$D66:$O66,1))</f>
        <v>2</v>
      </c>
      <c r="S67" s="1">
        <f>IF(J66&gt;99,"X",RANK(J66,$D66:$O66,1))</f>
        <v>3</v>
      </c>
      <c r="T67">
        <f>IF(L66&gt;99,"X",RANK(L66,$D66:$O66,1))</f>
        <v>5</v>
      </c>
      <c r="U67" s="1">
        <f>IF(N66&gt;99,"X",RANK(N66,$D66:$O66,1))</f>
        <v>1</v>
      </c>
    </row>
    <row r="68" spans="1:21" s="13" customFormat="1" ht="17.25" customHeight="1" x14ac:dyDescent="0.2">
      <c r="A68" s="15">
        <v>31</v>
      </c>
      <c r="B68" s="4" t="s">
        <v>13</v>
      </c>
      <c r="C68" s="16" t="s">
        <v>18</v>
      </c>
      <c r="D68" s="77" t="s">
        <v>10</v>
      </c>
      <c r="E68" s="77"/>
      <c r="F68" s="77">
        <v>3.8159722222222219E-4</v>
      </c>
      <c r="G68" s="77"/>
      <c r="H68" s="77" t="s">
        <v>88</v>
      </c>
      <c r="I68" s="77"/>
      <c r="J68" s="77">
        <v>3.5949074074074073E-4</v>
      </c>
      <c r="K68" s="77"/>
      <c r="L68" s="77">
        <v>4.0474537037037036E-4</v>
      </c>
      <c r="M68" s="77"/>
      <c r="N68" s="75">
        <v>3.8252314814814811E-4</v>
      </c>
      <c r="O68" s="76"/>
      <c r="P68" s="13">
        <f>IF(D68&gt;99,0,$O$1+1-P69)</f>
        <v>0</v>
      </c>
      <c r="Q68" s="13">
        <f>IF(F68&gt;99,0,$O$1+1-Q69)</f>
        <v>4</v>
      </c>
      <c r="R68" s="13">
        <f>IF(H68&gt;99,0,$O$1+1-R69)</f>
        <v>0</v>
      </c>
      <c r="S68" s="13">
        <f>IF(J68&gt;99,0,$O$1+1-S69)</f>
        <v>5</v>
      </c>
      <c r="T68" s="13">
        <f>IF(L68&gt;99,0,$O$1+1-T69)</f>
        <v>2</v>
      </c>
      <c r="U68" s="13">
        <f>IF(N68&gt;99,0,$O$1+1-U69)</f>
        <v>3</v>
      </c>
    </row>
    <row r="69" spans="1:21" ht="16.5" customHeight="1" x14ac:dyDescent="0.2">
      <c r="A69" s="27" t="s">
        <v>11</v>
      </c>
      <c r="B69" s="4" t="s">
        <v>19</v>
      </c>
      <c r="C69" s="16"/>
      <c r="D69" s="18" t="str">
        <f>P69</f>
        <v>X</v>
      </c>
      <c r="E69" s="18">
        <f>P68+E67</f>
        <v>0</v>
      </c>
      <c r="F69" s="18">
        <f>Q69</f>
        <v>2</v>
      </c>
      <c r="G69" s="18">
        <f>Q68+G67</f>
        <v>97</v>
      </c>
      <c r="H69" s="18" t="str">
        <f>R69</f>
        <v>X</v>
      </c>
      <c r="I69" s="18">
        <f>R68+I67</f>
        <v>110</v>
      </c>
      <c r="J69" s="18">
        <f>S69</f>
        <v>1</v>
      </c>
      <c r="K69" s="18">
        <f>S68+K67</f>
        <v>116</v>
      </c>
      <c r="L69" s="18">
        <f>T69</f>
        <v>4</v>
      </c>
      <c r="M69" s="18">
        <f>T68+M67</f>
        <v>58</v>
      </c>
      <c r="N69" s="18">
        <f>U69</f>
        <v>3</v>
      </c>
      <c r="O69" s="19">
        <f>U68+O67</f>
        <v>82</v>
      </c>
      <c r="P69" t="str">
        <f>IF(D68&gt;99,"X",RANK(D68,$D68:$O68,1))</f>
        <v>X</v>
      </c>
      <c r="Q69" s="1">
        <f>IF(F68&gt;99,"X",RANK(F68,$D68:$O68,1))</f>
        <v>2</v>
      </c>
      <c r="R69" t="str">
        <f>IF(H68&gt;99,"X",RANK(H68,$D68:$O68,1))</f>
        <v>X</v>
      </c>
      <c r="S69" s="1">
        <f>IF(J68&gt;99,"X",RANK(J68,$D68:$O68,1))</f>
        <v>1</v>
      </c>
      <c r="T69">
        <f>IF(L68&gt;99,"X",RANK(L68,$D68:$O68,1))</f>
        <v>4</v>
      </c>
      <c r="U69" s="1">
        <f>IF(N68&gt;99,"X",RANK(N68,$D68:$O68,1))</f>
        <v>3</v>
      </c>
    </row>
    <row r="70" spans="1:21" s="13" customFormat="1" ht="17.25" customHeight="1" x14ac:dyDescent="0.2">
      <c r="A70" s="15">
        <v>32</v>
      </c>
      <c r="B70" s="4" t="s">
        <v>8</v>
      </c>
      <c r="C70" s="16" t="s">
        <v>9</v>
      </c>
      <c r="D70" s="69" t="s">
        <v>10</v>
      </c>
      <c r="E70" s="69"/>
      <c r="F70" s="69">
        <v>8.3101851851851859E-4</v>
      </c>
      <c r="G70" s="69"/>
      <c r="H70" s="69">
        <v>8.810185185185185E-4</v>
      </c>
      <c r="I70" s="69"/>
      <c r="J70" s="69">
        <v>8.8067129629629639E-4</v>
      </c>
      <c r="K70" s="69"/>
      <c r="L70" s="69">
        <v>8.4988425925925932E-4</v>
      </c>
      <c r="M70" s="69"/>
      <c r="N70" s="69">
        <v>8.9178240740740732E-4</v>
      </c>
      <c r="O70" s="74"/>
      <c r="P70" s="13">
        <f>IF(D70&gt;99,0,$O$1+1-P71)</f>
        <v>0</v>
      </c>
      <c r="Q70" s="13">
        <f>IF(F70&gt;99,0,$O$1+1-Q71)</f>
        <v>5</v>
      </c>
      <c r="R70" s="13">
        <f>IF(H70&gt;99,0,$O$1+1-R71)</f>
        <v>2</v>
      </c>
      <c r="S70" s="13">
        <f>IF(J70&gt;99,0,$O$1+1-S71)</f>
        <v>3</v>
      </c>
      <c r="T70" s="13">
        <f>IF(L70&gt;99,0,$O$1+1-T71)</f>
        <v>4</v>
      </c>
      <c r="U70" s="13">
        <f>IF(N70&gt;99,0,$O$1+1-U71)</f>
        <v>1</v>
      </c>
    </row>
    <row r="71" spans="1:21" ht="16.5" customHeight="1" x14ac:dyDescent="0.2">
      <c r="A71" s="17" t="s">
        <v>23</v>
      </c>
      <c r="B71" s="28" t="s">
        <v>24</v>
      </c>
      <c r="C71" s="16"/>
      <c r="D71" s="18" t="str">
        <f>P71</f>
        <v>X</v>
      </c>
      <c r="E71" s="18">
        <f>P70+E69</f>
        <v>0</v>
      </c>
      <c r="F71" s="18">
        <f>Q71</f>
        <v>1</v>
      </c>
      <c r="G71" s="18">
        <f>Q70+G69</f>
        <v>102</v>
      </c>
      <c r="H71" s="18">
        <f>R71</f>
        <v>4</v>
      </c>
      <c r="I71" s="18">
        <f>R70+I69</f>
        <v>112</v>
      </c>
      <c r="J71" s="18">
        <f>S71</f>
        <v>3</v>
      </c>
      <c r="K71" s="18">
        <f>S70+K69</f>
        <v>119</v>
      </c>
      <c r="L71" s="18">
        <f>T71</f>
        <v>2</v>
      </c>
      <c r="M71" s="18">
        <f>T70+M69</f>
        <v>62</v>
      </c>
      <c r="N71" s="18">
        <f>U71</f>
        <v>5</v>
      </c>
      <c r="O71" s="19">
        <f>U70+O69</f>
        <v>83</v>
      </c>
      <c r="P71" t="str">
        <f>IF(D70&gt;99,"X",RANK(D70,$D70:$O70,1))</f>
        <v>X</v>
      </c>
      <c r="Q71" s="1">
        <f>IF(F70&gt;99,"X",RANK(F70,$D70:$O70,1))</f>
        <v>1</v>
      </c>
      <c r="R71">
        <f>IF(H70&gt;99,"X",RANK(H70,$D70:$O70,1))</f>
        <v>4</v>
      </c>
      <c r="S71" s="1">
        <f>IF(J70&gt;99,"X",RANK(J70,$D70:$O70,1))</f>
        <v>3</v>
      </c>
      <c r="T71">
        <f>IF(L70&gt;99,"X",RANK(L70,$D70:$O70,1))</f>
        <v>2</v>
      </c>
      <c r="U71" s="1">
        <f>IF(N70&gt;99,"X",RANK(N70,$D70:$O70,1))</f>
        <v>5</v>
      </c>
    </row>
    <row r="72" spans="1:21" s="13" customFormat="1" ht="17.25" customHeight="1" x14ac:dyDescent="0.2">
      <c r="A72" s="15">
        <v>33</v>
      </c>
      <c r="B72" s="4" t="s">
        <v>13</v>
      </c>
      <c r="C72" s="16" t="s">
        <v>9</v>
      </c>
      <c r="D72" s="69" t="s">
        <v>10</v>
      </c>
      <c r="E72" s="69"/>
      <c r="F72" s="69">
        <v>7.7060185185185174E-4</v>
      </c>
      <c r="G72" s="69"/>
      <c r="H72" s="69">
        <v>7.0381944444444452E-4</v>
      </c>
      <c r="I72" s="69"/>
      <c r="J72" s="69">
        <v>7.2731481481481475E-4</v>
      </c>
      <c r="K72" s="69"/>
      <c r="L72" s="69">
        <v>8.3576388888888893E-4</v>
      </c>
      <c r="M72" s="69"/>
      <c r="N72" s="69">
        <v>8.4097222222222223E-4</v>
      </c>
      <c r="O72" s="74"/>
      <c r="P72" s="13">
        <f>IF(D72&gt;99,0,$O$1+1-P73)</f>
        <v>0</v>
      </c>
      <c r="Q72" s="13">
        <f>IF(F72&gt;99,0,$O$1+1-Q73)</f>
        <v>3</v>
      </c>
      <c r="R72" s="13">
        <f>IF(H72&gt;99,0,$O$1+1-R73)</f>
        <v>5</v>
      </c>
      <c r="S72" s="13">
        <f>IF(J72&gt;99,0,$O$1+1-S73)</f>
        <v>4</v>
      </c>
      <c r="T72" s="13">
        <f>IF(L72&gt;99,0,$O$1+1-T73)</f>
        <v>2</v>
      </c>
      <c r="U72" s="13">
        <f>IF(N72&gt;99,0,$O$1+1-U73)</f>
        <v>1</v>
      </c>
    </row>
    <row r="73" spans="1:21" ht="16.5" customHeight="1" x14ac:dyDescent="0.2">
      <c r="A73" s="17" t="s">
        <v>23</v>
      </c>
      <c r="B73" s="28" t="s">
        <v>24</v>
      </c>
      <c r="C73" s="16"/>
      <c r="D73" s="18" t="str">
        <f>P73</f>
        <v>X</v>
      </c>
      <c r="E73" s="18">
        <f>P72+E71</f>
        <v>0</v>
      </c>
      <c r="F73" s="18">
        <f>Q73</f>
        <v>3</v>
      </c>
      <c r="G73" s="18">
        <f>Q72+G71</f>
        <v>105</v>
      </c>
      <c r="H73" s="18">
        <f>R73</f>
        <v>1</v>
      </c>
      <c r="I73" s="18">
        <f>R72+I71</f>
        <v>117</v>
      </c>
      <c r="J73" s="18">
        <f>S73</f>
        <v>2</v>
      </c>
      <c r="K73" s="18">
        <f>S72+K71</f>
        <v>123</v>
      </c>
      <c r="L73" s="18">
        <f>T73</f>
        <v>4</v>
      </c>
      <c r="M73" s="18">
        <f>T72+M71</f>
        <v>64</v>
      </c>
      <c r="N73" s="18">
        <f>U73</f>
        <v>5</v>
      </c>
      <c r="O73" s="19">
        <f>U72+O71</f>
        <v>84</v>
      </c>
      <c r="P73" t="str">
        <f>IF(D72&gt;99,"X",RANK(D72,$D72:$O72,1))</f>
        <v>X</v>
      </c>
      <c r="Q73" s="1">
        <f>IF(F72&gt;99,"X",RANK(F72,$D72:$O72,1))</f>
        <v>3</v>
      </c>
      <c r="R73">
        <f>IF(H72&gt;99,"X",RANK(H72,$D72:$O72,1))</f>
        <v>1</v>
      </c>
      <c r="S73" s="1">
        <f>IF(J72&gt;99,"X",RANK(J72,$D72:$O72,1))</f>
        <v>2</v>
      </c>
      <c r="T73">
        <f>IF(L72&gt;99,"X",RANK(L72,$D72:$O72,1))</f>
        <v>4</v>
      </c>
      <c r="U73" s="1">
        <f>IF(N72&gt;99,"X",RANK(N72,$D72:$O72,1))</f>
        <v>5</v>
      </c>
    </row>
    <row r="74" spans="1:21" s="13" customFormat="1" ht="17.25" customHeight="1" x14ac:dyDescent="0.2">
      <c r="A74" s="20">
        <v>34</v>
      </c>
      <c r="B74" s="21" t="s">
        <v>8</v>
      </c>
      <c r="C74" s="22" t="s">
        <v>14</v>
      </c>
      <c r="D74" s="69" t="s">
        <v>10</v>
      </c>
      <c r="E74" s="69"/>
      <c r="F74" s="69">
        <v>4.2210648148148148E-4</v>
      </c>
      <c r="G74" s="69"/>
      <c r="H74" s="69">
        <v>4.0057870370370372E-4</v>
      </c>
      <c r="I74" s="69"/>
      <c r="J74" s="69">
        <v>4.3136574074074079E-4</v>
      </c>
      <c r="K74" s="69"/>
      <c r="L74" s="69">
        <v>4.4490740740740737E-4</v>
      </c>
      <c r="M74" s="69"/>
      <c r="N74" s="69">
        <v>5.0000000000000001E-4</v>
      </c>
      <c r="O74" s="74"/>
      <c r="P74" s="13">
        <f>IF(D74&gt;99,0,$O$1+1-P75)</f>
        <v>0</v>
      </c>
      <c r="Q74" s="13">
        <f>IF(F74&gt;99,0,$O$1+1-Q75)</f>
        <v>4</v>
      </c>
      <c r="R74" s="13">
        <f>IF(H74&gt;99,0,$O$1+1-R75)</f>
        <v>5</v>
      </c>
      <c r="S74" s="13">
        <f>IF(J74&gt;99,0,$O$1+1-S75)</f>
        <v>3</v>
      </c>
      <c r="T74" s="13">
        <f>IF(L74&gt;99,0,$O$1+1-T75)</f>
        <v>2</v>
      </c>
      <c r="U74" s="13">
        <f>IF(N74&gt;99,0,$O$1+1-U75)</f>
        <v>1</v>
      </c>
    </row>
    <row r="75" spans="1:21" ht="16.5" customHeight="1" x14ac:dyDescent="0.2">
      <c r="A75" s="23" t="s">
        <v>11</v>
      </c>
      <c r="B75" s="21" t="s">
        <v>19</v>
      </c>
      <c r="C75" s="22"/>
      <c r="D75" s="24" t="str">
        <f>P75</f>
        <v>X</v>
      </c>
      <c r="E75" s="24">
        <f>P74+E73</f>
        <v>0</v>
      </c>
      <c r="F75" s="24">
        <f>Q75</f>
        <v>2</v>
      </c>
      <c r="G75" s="24">
        <f>Q74+G73</f>
        <v>109</v>
      </c>
      <c r="H75" s="24">
        <f>R75</f>
        <v>1</v>
      </c>
      <c r="I75" s="24">
        <f>R74+I73</f>
        <v>122</v>
      </c>
      <c r="J75" s="24">
        <f>S75</f>
        <v>3</v>
      </c>
      <c r="K75" s="24">
        <f>S74+K73</f>
        <v>126</v>
      </c>
      <c r="L75" s="24">
        <f>T75</f>
        <v>4</v>
      </c>
      <c r="M75" s="24">
        <f>T74+M73</f>
        <v>66</v>
      </c>
      <c r="N75" s="24">
        <f>U75</f>
        <v>5</v>
      </c>
      <c r="O75" s="25">
        <f>U74+O73</f>
        <v>85</v>
      </c>
      <c r="P75" s="26" t="str">
        <f>IF(D74&gt;99,"X",RANK(D74,$D74:$O74,1))</f>
        <v>X</v>
      </c>
      <c r="Q75" s="1">
        <f>IF(F74&gt;99,"X",RANK(F74,$D74:$O74,1))</f>
        <v>2</v>
      </c>
      <c r="R75">
        <f>IF(H74&gt;99,"X",RANK(H74,$D74:$O74,1))</f>
        <v>1</v>
      </c>
      <c r="S75" s="1">
        <f>IF(J74&gt;99,"X",RANK(J74,$D74:$O74,1))</f>
        <v>3</v>
      </c>
      <c r="T75">
        <f>IF(L74&gt;99,"X",RANK(L74,$D74:$O74,1))</f>
        <v>4</v>
      </c>
      <c r="U75" s="1">
        <f>IF(N74&gt;99,"X",RANK(N74,$D74:$O74,1))</f>
        <v>5</v>
      </c>
    </row>
    <row r="76" spans="1:21" s="13" customFormat="1" ht="17.25" customHeight="1" x14ac:dyDescent="0.2">
      <c r="A76" s="20">
        <v>35</v>
      </c>
      <c r="B76" s="21" t="s">
        <v>13</v>
      </c>
      <c r="C76" s="22" t="s">
        <v>14</v>
      </c>
      <c r="D76" s="69" t="s">
        <v>10</v>
      </c>
      <c r="E76" s="69"/>
      <c r="F76" s="69">
        <v>3.9768518518518516E-4</v>
      </c>
      <c r="G76" s="69"/>
      <c r="H76" s="69">
        <v>4.0081018518518525E-4</v>
      </c>
      <c r="I76" s="69"/>
      <c r="J76" s="69">
        <v>4.0520833333333338E-4</v>
      </c>
      <c r="K76" s="69"/>
      <c r="L76" s="69">
        <v>4.4837962962962968E-4</v>
      </c>
      <c r="M76" s="69"/>
      <c r="N76" s="69">
        <v>4.0289351851851852E-4</v>
      </c>
      <c r="O76" s="74"/>
      <c r="P76" s="13">
        <f>IF(D76&gt;99,0,$O$1+1-P77)</f>
        <v>0</v>
      </c>
      <c r="Q76" s="13">
        <f>IF(F76&gt;99,0,$O$1+1-Q77)</f>
        <v>5</v>
      </c>
      <c r="R76" s="13">
        <f>IF(H76&gt;99,0,$O$1+1-R77)</f>
        <v>4</v>
      </c>
      <c r="S76" s="13">
        <f>IF(J76&gt;99,0,$O$1+1-S77)</f>
        <v>2</v>
      </c>
      <c r="T76" s="13">
        <f>IF(L76&gt;99,0,$O$1+1-T77)</f>
        <v>1</v>
      </c>
      <c r="U76" s="13">
        <f>IF(N76&gt;99,0,$O$1+1-U77)</f>
        <v>3</v>
      </c>
    </row>
    <row r="77" spans="1:21" ht="16.5" customHeight="1" x14ac:dyDescent="0.2">
      <c r="A77" s="23" t="s">
        <v>11</v>
      </c>
      <c r="B77" s="21" t="s">
        <v>19</v>
      </c>
      <c r="C77" s="22"/>
      <c r="D77" s="24" t="str">
        <f>P77</f>
        <v>X</v>
      </c>
      <c r="E77" s="24">
        <f>P76+E75</f>
        <v>0</v>
      </c>
      <c r="F77" s="24">
        <f>Q77</f>
        <v>1</v>
      </c>
      <c r="G77" s="24">
        <f>Q76+G75</f>
        <v>114</v>
      </c>
      <c r="H77" s="24">
        <f>R77</f>
        <v>2</v>
      </c>
      <c r="I77" s="24">
        <f>R76+I75</f>
        <v>126</v>
      </c>
      <c r="J77" s="24">
        <f>S77</f>
        <v>4</v>
      </c>
      <c r="K77" s="24">
        <f>S76+K75</f>
        <v>128</v>
      </c>
      <c r="L77" s="24">
        <f>T77</f>
        <v>5</v>
      </c>
      <c r="M77" s="24">
        <f>T76+M75</f>
        <v>67</v>
      </c>
      <c r="N77" s="24">
        <f>U77</f>
        <v>3</v>
      </c>
      <c r="O77" s="25">
        <f>U76+O75</f>
        <v>88</v>
      </c>
      <c r="P77" s="26" t="str">
        <f>IF(D76&gt;99,"X",RANK(D76,$D76:$O76,1))</f>
        <v>X</v>
      </c>
      <c r="Q77" s="1">
        <f>IF(F76&gt;99,"X",RANK(F76,$D76:$O76,1))</f>
        <v>1</v>
      </c>
      <c r="R77">
        <f>IF(H76&gt;99,"X",RANK(H76,$D76:$O76,1))</f>
        <v>2</v>
      </c>
      <c r="S77" s="1">
        <f>IF(J76&gt;99,"X",RANK(J76,$D76:$O76,1))</f>
        <v>4</v>
      </c>
      <c r="T77">
        <f>IF(L76&gt;99,"X",RANK(L76,$D76:$O76,1))</f>
        <v>5</v>
      </c>
      <c r="U77" s="1">
        <f>IF(N76&gt;99,"X",RANK(N76,$D76:$O76,1))</f>
        <v>3</v>
      </c>
    </row>
    <row r="78" spans="1:21" s="13" customFormat="1" ht="17.25" customHeight="1" x14ac:dyDescent="0.2">
      <c r="A78" s="20">
        <v>36</v>
      </c>
      <c r="B78" s="21" t="s">
        <v>8</v>
      </c>
      <c r="C78" s="22" t="s">
        <v>16</v>
      </c>
      <c r="D78" s="69" t="s">
        <v>10</v>
      </c>
      <c r="E78" s="69"/>
      <c r="F78" s="69">
        <v>4.435185185185186E-4</v>
      </c>
      <c r="G78" s="69"/>
      <c r="H78" s="69">
        <v>4.9224537037037043E-4</v>
      </c>
      <c r="I78" s="69"/>
      <c r="J78" s="69">
        <v>4.2037037037037043E-4</v>
      </c>
      <c r="K78" s="69"/>
      <c r="L78" s="69">
        <v>4.9675925925925929E-4</v>
      </c>
      <c r="M78" s="69"/>
      <c r="N78" s="69">
        <v>5.6064814814814812E-4</v>
      </c>
      <c r="O78" s="74"/>
      <c r="P78" s="13">
        <f>IF(D78&gt;99,0,$O$1+1-P79)</f>
        <v>0</v>
      </c>
      <c r="Q78" s="13">
        <f>IF(F78&gt;99,0,$O$1+1-Q79)</f>
        <v>4</v>
      </c>
      <c r="R78" s="13">
        <f>IF(H78&gt;99,0,$O$1+1-R79)</f>
        <v>3</v>
      </c>
      <c r="S78" s="13">
        <f>IF(J78&gt;99,0,$O$1+1-S79)</f>
        <v>5</v>
      </c>
      <c r="T78" s="13">
        <f>IF(L78&gt;99,0,$O$1+1-T79)</f>
        <v>2</v>
      </c>
      <c r="U78" s="13">
        <f>IF(N78&gt;99,0,$O$1+1-U79)</f>
        <v>1</v>
      </c>
    </row>
    <row r="79" spans="1:21" ht="16.5" customHeight="1" x14ac:dyDescent="0.2">
      <c r="A79" s="23" t="s">
        <v>11</v>
      </c>
      <c r="B79" s="21" t="s">
        <v>12</v>
      </c>
      <c r="C79" s="22"/>
      <c r="D79" s="24" t="str">
        <f>P79</f>
        <v>X</v>
      </c>
      <c r="E79" s="24">
        <f>P78+E77</f>
        <v>0</v>
      </c>
      <c r="F79" s="24">
        <f>Q79</f>
        <v>2</v>
      </c>
      <c r="G79" s="24">
        <f>Q78+G77</f>
        <v>118</v>
      </c>
      <c r="H79" s="24">
        <f>R79</f>
        <v>3</v>
      </c>
      <c r="I79" s="24">
        <f>R78+I77</f>
        <v>129</v>
      </c>
      <c r="J79" s="24">
        <f>S79</f>
        <v>1</v>
      </c>
      <c r="K79" s="24">
        <f>S78+K77</f>
        <v>133</v>
      </c>
      <c r="L79" s="24">
        <f>T79</f>
        <v>4</v>
      </c>
      <c r="M79" s="24">
        <f>T78+M77</f>
        <v>69</v>
      </c>
      <c r="N79" s="24">
        <f>U79</f>
        <v>5</v>
      </c>
      <c r="O79" s="25">
        <f>U78+O77</f>
        <v>89</v>
      </c>
      <c r="P79" s="26" t="str">
        <f>IF(D78&gt;99,"X",RANK(D78,$D78:$O78,1))</f>
        <v>X</v>
      </c>
      <c r="Q79" s="1">
        <f>IF(F78&gt;99,"X",RANK(F78,$D78:$O78,1))</f>
        <v>2</v>
      </c>
      <c r="R79">
        <f>IF(H78&gt;99,"X",RANK(H78,$D78:$O78,1))</f>
        <v>3</v>
      </c>
      <c r="S79" s="1">
        <f>IF(J78&gt;99,"X",RANK(J78,$D78:$O78,1))</f>
        <v>1</v>
      </c>
      <c r="T79">
        <f>IF(L78&gt;99,"X",RANK(L78,$D78:$O78,1))</f>
        <v>4</v>
      </c>
      <c r="U79" s="1">
        <f>IF(N78&gt;99,"X",RANK(N78,$D78:$O78,1))</f>
        <v>5</v>
      </c>
    </row>
    <row r="80" spans="1:21" s="13" customFormat="1" ht="17.25" customHeight="1" x14ac:dyDescent="0.2">
      <c r="A80" s="20">
        <v>37</v>
      </c>
      <c r="B80" s="21" t="s">
        <v>13</v>
      </c>
      <c r="C80" s="22" t="s">
        <v>16</v>
      </c>
      <c r="D80" s="69" t="s">
        <v>10</v>
      </c>
      <c r="E80" s="69"/>
      <c r="F80" s="69">
        <v>4.3310185185185189E-4</v>
      </c>
      <c r="G80" s="69"/>
      <c r="H80" s="69">
        <v>4.9780092592592595E-4</v>
      </c>
      <c r="I80" s="69"/>
      <c r="J80" s="69">
        <v>4.1909722222222223E-4</v>
      </c>
      <c r="K80" s="69"/>
      <c r="L80" s="69">
        <v>4.8113425925925922E-4</v>
      </c>
      <c r="M80" s="69"/>
      <c r="N80" s="69">
        <v>4.096064814814815E-4</v>
      </c>
      <c r="O80" s="74"/>
      <c r="P80" s="13">
        <f>IF(D80&gt;99,0,$O$1+1-P81)</f>
        <v>0</v>
      </c>
      <c r="Q80" s="13">
        <f>IF(F80&gt;99,0,$O$1+1-Q81)</f>
        <v>3</v>
      </c>
      <c r="R80" s="13">
        <f>IF(H80&gt;99,0,$O$1+1-R81)</f>
        <v>1</v>
      </c>
      <c r="S80" s="13">
        <f>IF(J80&gt;99,0,$O$1+1-S81)</f>
        <v>4</v>
      </c>
      <c r="T80" s="13">
        <f>IF(L80&gt;99,0,$O$1+1-T81)</f>
        <v>2</v>
      </c>
      <c r="U80" s="13">
        <f>IF(N80&gt;99,0,$O$1+1-U81)</f>
        <v>5</v>
      </c>
    </row>
    <row r="81" spans="1:21" ht="16.5" customHeight="1" x14ac:dyDescent="0.2">
      <c r="A81" s="23" t="s">
        <v>11</v>
      </c>
      <c r="B81" s="21" t="s">
        <v>12</v>
      </c>
      <c r="C81" s="22"/>
      <c r="D81" s="24" t="str">
        <f>P81</f>
        <v>X</v>
      </c>
      <c r="E81" s="24">
        <f>P80+E79</f>
        <v>0</v>
      </c>
      <c r="F81" s="24">
        <f>Q81</f>
        <v>3</v>
      </c>
      <c r="G81" s="24">
        <f>Q80+G79</f>
        <v>121</v>
      </c>
      <c r="H81" s="24">
        <f>R81</f>
        <v>5</v>
      </c>
      <c r="I81" s="24">
        <f>R80+I79</f>
        <v>130</v>
      </c>
      <c r="J81" s="24">
        <f>S81</f>
        <v>2</v>
      </c>
      <c r="K81" s="24">
        <f>S80+K79</f>
        <v>137</v>
      </c>
      <c r="L81" s="24">
        <f>T81</f>
        <v>4</v>
      </c>
      <c r="M81" s="24">
        <f>T80+M79</f>
        <v>71</v>
      </c>
      <c r="N81" s="24">
        <f>U81</f>
        <v>1</v>
      </c>
      <c r="O81" s="25">
        <f>U80+O79</f>
        <v>94</v>
      </c>
      <c r="P81" s="26" t="str">
        <f>IF(D80&gt;99,"X",RANK(D80,$D80:$O80,1))</f>
        <v>X</v>
      </c>
      <c r="Q81" s="1">
        <f>IF(F80&gt;99,"X",RANK(F80,$D80:$O80,1))</f>
        <v>3</v>
      </c>
      <c r="R81">
        <f>IF(H80&gt;99,"X",RANK(H80,$D80:$O80,1))</f>
        <v>5</v>
      </c>
      <c r="S81" s="1">
        <f>IF(J80&gt;99,"X",RANK(J80,$D80:$O80,1))</f>
        <v>2</v>
      </c>
      <c r="T81">
        <f>IF(L80&gt;99,"X",RANK(L80,$D80:$O80,1))</f>
        <v>4</v>
      </c>
      <c r="U81" s="1">
        <f>IF(N80&gt;99,"X",RANK(N80,$D80:$O80,1))</f>
        <v>1</v>
      </c>
    </row>
    <row r="82" spans="1:21" s="13" customFormat="1" ht="17.25" customHeight="1" x14ac:dyDescent="0.2">
      <c r="A82" s="15">
        <v>38</v>
      </c>
      <c r="B82" s="4" t="s">
        <v>8</v>
      </c>
      <c r="C82" s="16" t="s">
        <v>18</v>
      </c>
      <c r="D82" s="69" t="s">
        <v>10</v>
      </c>
      <c r="E82" s="69"/>
      <c r="F82" s="69">
        <v>4.6597222222222217E-4</v>
      </c>
      <c r="G82" s="69"/>
      <c r="H82" s="69">
        <v>4.9189814814814821E-4</v>
      </c>
      <c r="I82" s="69"/>
      <c r="J82" s="69">
        <v>4.7800925925925919E-4</v>
      </c>
      <c r="K82" s="69"/>
      <c r="L82" s="69">
        <v>4.7442129629629635E-4</v>
      </c>
      <c r="M82" s="69"/>
      <c r="N82" s="69">
        <v>4.3333333333333331E-4</v>
      </c>
      <c r="O82" s="74"/>
      <c r="P82" s="13">
        <f>IF(D82&gt;99,0,$O$1+1-P83)</f>
        <v>0</v>
      </c>
      <c r="Q82" s="13">
        <f>IF(F82&gt;99,0,$O$1+1-Q83)</f>
        <v>4</v>
      </c>
      <c r="R82" s="13">
        <f>IF(H82&gt;99,0,$O$1+1-R83)</f>
        <v>1</v>
      </c>
      <c r="S82" s="13">
        <f>IF(J82&gt;99,0,$O$1+1-S83)</f>
        <v>2</v>
      </c>
      <c r="T82" s="13">
        <f>IF(L82&gt;99,0,$O$1+1-T83)</f>
        <v>3</v>
      </c>
      <c r="U82" s="13">
        <f>IF(N82&gt;99,0,$O$1+1-U83)</f>
        <v>5</v>
      </c>
    </row>
    <row r="83" spans="1:21" ht="16.5" customHeight="1" x14ac:dyDescent="0.2">
      <c r="A83" s="27" t="s">
        <v>11</v>
      </c>
      <c r="B83" s="28" t="s">
        <v>15</v>
      </c>
      <c r="C83" s="16"/>
      <c r="D83" s="18" t="str">
        <f>P83</f>
        <v>X</v>
      </c>
      <c r="E83" s="18">
        <f>P82+E81</f>
        <v>0</v>
      </c>
      <c r="F83" s="18">
        <f>Q83</f>
        <v>2</v>
      </c>
      <c r="G83" s="18">
        <f>Q82+G81</f>
        <v>125</v>
      </c>
      <c r="H83" s="18">
        <f>R83</f>
        <v>5</v>
      </c>
      <c r="I83" s="18">
        <f>R82+I81</f>
        <v>131</v>
      </c>
      <c r="J83" s="18">
        <f>S83</f>
        <v>4</v>
      </c>
      <c r="K83" s="18">
        <f>S82+K81</f>
        <v>139</v>
      </c>
      <c r="L83" s="18">
        <f>T83</f>
        <v>3</v>
      </c>
      <c r="M83" s="18">
        <f>T82+M81</f>
        <v>74</v>
      </c>
      <c r="N83" s="18">
        <f>U83</f>
        <v>1</v>
      </c>
      <c r="O83" s="19">
        <f>U82+O81</f>
        <v>99</v>
      </c>
      <c r="P83" t="str">
        <f>IF(D82&gt;99,"X",RANK(D82,$D82:$O82,1))</f>
        <v>X</v>
      </c>
      <c r="Q83" s="1">
        <f>IF(F82&gt;99,"X",RANK(F82,$D82:$O82,1))</f>
        <v>2</v>
      </c>
      <c r="R83">
        <f>IF(H82&gt;99,"X",RANK(H82,$D82:$O82,1))</f>
        <v>5</v>
      </c>
      <c r="S83" s="1">
        <f>IF(J82&gt;99,"X",RANK(J82,$D82:$O82,1))</f>
        <v>4</v>
      </c>
      <c r="T83">
        <f>IF(L82&gt;99,"X",RANK(L82,$D82:$O82,1))</f>
        <v>3</v>
      </c>
      <c r="U83" s="1">
        <f>IF(N82&gt;99,"X",RANK(N82,$D82:$O82,1))</f>
        <v>1</v>
      </c>
    </row>
    <row r="84" spans="1:21" s="13" customFormat="1" ht="17.25" customHeight="1" x14ac:dyDescent="0.2">
      <c r="A84" s="15">
        <v>39</v>
      </c>
      <c r="B84" s="4" t="s">
        <v>13</v>
      </c>
      <c r="C84" s="16" t="s">
        <v>18</v>
      </c>
      <c r="D84" s="69" t="s">
        <v>10</v>
      </c>
      <c r="E84" s="69"/>
      <c r="F84" s="69">
        <v>4.3159722222222216E-4</v>
      </c>
      <c r="G84" s="69"/>
      <c r="H84" s="69">
        <v>3.8645833333333333E-4</v>
      </c>
      <c r="I84" s="69"/>
      <c r="J84" s="69">
        <v>4.0671296296296294E-4</v>
      </c>
      <c r="K84" s="69"/>
      <c r="L84" s="69">
        <v>4.5196759259259257E-4</v>
      </c>
      <c r="M84" s="69"/>
      <c r="N84" s="69">
        <v>4.1620370370370373E-4</v>
      </c>
      <c r="O84" s="74"/>
      <c r="P84" s="13">
        <f>IF(D84&gt;99,0,$O$1+1-P85)</f>
        <v>0</v>
      </c>
      <c r="Q84" s="13">
        <f>IF(F84&gt;99,0,$O$1+1-Q85)</f>
        <v>2</v>
      </c>
      <c r="R84" s="13">
        <f>IF(H84&gt;99,0,$O$1+1-R85)</f>
        <v>5</v>
      </c>
      <c r="S84" s="13">
        <f>IF(J84&gt;99,0,$O$1+1-S85)</f>
        <v>4</v>
      </c>
      <c r="T84" s="13">
        <f>IF(L84&gt;99,0,$O$1+1-T85)</f>
        <v>1</v>
      </c>
      <c r="U84" s="13">
        <f>IF(N84&gt;99,0,$O$1+1-U85)</f>
        <v>3</v>
      </c>
    </row>
    <row r="85" spans="1:21" ht="16.5" customHeight="1" x14ac:dyDescent="0.2">
      <c r="A85" s="27" t="s">
        <v>11</v>
      </c>
      <c r="B85" s="28" t="s">
        <v>15</v>
      </c>
      <c r="C85" s="16"/>
      <c r="D85" s="18" t="str">
        <f>P85</f>
        <v>X</v>
      </c>
      <c r="E85" s="18">
        <f>P84+E83</f>
        <v>0</v>
      </c>
      <c r="F85" s="18">
        <f>Q85</f>
        <v>4</v>
      </c>
      <c r="G85" s="18">
        <f>Q84+G83</f>
        <v>127</v>
      </c>
      <c r="H85" s="18">
        <f>R85</f>
        <v>1</v>
      </c>
      <c r="I85" s="18">
        <f>R84+I83</f>
        <v>136</v>
      </c>
      <c r="J85" s="18">
        <f>S85</f>
        <v>2</v>
      </c>
      <c r="K85" s="18">
        <f>S84+K83</f>
        <v>143</v>
      </c>
      <c r="L85" s="18">
        <f>T85</f>
        <v>5</v>
      </c>
      <c r="M85" s="18">
        <f>T84+M83</f>
        <v>75</v>
      </c>
      <c r="N85" s="18">
        <f>U85</f>
        <v>3</v>
      </c>
      <c r="O85" s="19">
        <f>U84+O83</f>
        <v>102</v>
      </c>
      <c r="P85" t="str">
        <f>IF(D84&gt;99,"X",RANK(D84,$D84:$O84,1))</f>
        <v>X</v>
      </c>
      <c r="Q85" s="1">
        <f>IF(F84&gt;99,"X",RANK(F84,$D84:$O84,1))</f>
        <v>4</v>
      </c>
      <c r="R85">
        <f>IF(H84&gt;99,"X",RANK(H84,$D84:$O84,1))</f>
        <v>1</v>
      </c>
      <c r="S85" s="1">
        <f>IF(J84&gt;99,"X",RANK(J84,$D84:$O84,1))</f>
        <v>2</v>
      </c>
      <c r="T85">
        <f>IF(L84&gt;99,"X",RANK(L84,$D84:$O84,1))</f>
        <v>5</v>
      </c>
      <c r="U85" s="1">
        <f>IF(N84&gt;99,"X",RANK(N84,$D84:$O84,1))</f>
        <v>3</v>
      </c>
    </row>
    <row r="86" spans="1:21" s="13" customFormat="1" ht="17.25" customHeight="1" x14ac:dyDescent="0.2">
      <c r="A86" s="15">
        <v>40</v>
      </c>
      <c r="B86" s="4" t="s">
        <v>8</v>
      </c>
      <c r="C86" s="16" t="s">
        <v>9</v>
      </c>
      <c r="D86" s="69" t="s">
        <v>10</v>
      </c>
      <c r="E86" s="69"/>
      <c r="F86" s="69">
        <v>3.6006944444444438E-4</v>
      </c>
      <c r="G86" s="69"/>
      <c r="H86" s="69">
        <v>3.452546296296296E-4</v>
      </c>
      <c r="I86" s="69"/>
      <c r="J86" s="69">
        <v>3.5960648148148153E-4</v>
      </c>
      <c r="K86" s="69"/>
      <c r="L86" s="69">
        <v>3.5810185185185185E-4</v>
      </c>
      <c r="M86" s="69"/>
      <c r="N86" s="69">
        <v>3.5937499999999999E-4</v>
      </c>
      <c r="O86" s="74"/>
      <c r="P86" s="13">
        <f>IF(D86&gt;99,0,$O$1+1-P87)</f>
        <v>0</v>
      </c>
      <c r="Q86" s="13">
        <f>IF(F86&gt;99,0,$O$1+1-Q87)</f>
        <v>1</v>
      </c>
      <c r="R86" s="13">
        <f>IF(H86&gt;99,0,$O$1+1-R87)</f>
        <v>5</v>
      </c>
      <c r="S86" s="13">
        <f>IF(J86&gt;99,0,$O$1+1-S87)</f>
        <v>2</v>
      </c>
      <c r="T86" s="13">
        <f>IF(L86&gt;99,0,$O$1+1-T87)</f>
        <v>4</v>
      </c>
      <c r="U86" s="13">
        <f>IF(N86&gt;99,0,$O$1+1-U87)</f>
        <v>3</v>
      </c>
    </row>
    <row r="87" spans="1:21" ht="16.5" customHeight="1" x14ac:dyDescent="0.2">
      <c r="A87" s="27" t="s">
        <v>11</v>
      </c>
      <c r="B87" s="28" t="s">
        <v>17</v>
      </c>
      <c r="C87" s="16"/>
      <c r="D87" s="29" t="str">
        <f>P87</f>
        <v>X</v>
      </c>
      <c r="E87" s="29">
        <f>P86+E85</f>
        <v>0</v>
      </c>
      <c r="F87" s="29">
        <f>Q87</f>
        <v>5</v>
      </c>
      <c r="G87" s="29">
        <f>Q86+G85</f>
        <v>128</v>
      </c>
      <c r="H87" s="29">
        <f>R87</f>
        <v>1</v>
      </c>
      <c r="I87" s="29">
        <f>R86+I85</f>
        <v>141</v>
      </c>
      <c r="J87" s="29">
        <f>S87</f>
        <v>4</v>
      </c>
      <c r="K87" s="29">
        <f>S86+K85</f>
        <v>145</v>
      </c>
      <c r="L87" s="29">
        <f>T87</f>
        <v>2</v>
      </c>
      <c r="M87" s="29">
        <f>T86+M85</f>
        <v>79</v>
      </c>
      <c r="N87" s="29">
        <f>U87</f>
        <v>3</v>
      </c>
      <c r="O87" s="30">
        <f>U86+O85</f>
        <v>105</v>
      </c>
      <c r="P87" t="str">
        <f>IF(D86&gt;99,"X",RANK(D86,$D86:$O86,1))</f>
        <v>X</v>
      </c>
      <c r="Q87" s="1">
        <f>IF(F86&gt;99,"X",RANK(F86,$D86:$O86,1))</f>
        <v>5</v>
      </c>
      <c r="R87">
        <f>IF(H86&gt;99,"X",RANK(H86,$D86:$O86,1))</f>
        <v>1</v>
      </c>
      <c r="S87" s="1">
        <f>IF(J86&gt;99,"X",RANK(J86,$D86:$O86,1))</f>
        <v>4</v>
      </c>
      <c r="T87">
        <f>IF(L86&gt;99,"X",RANK(L86,$D86:$O86,1))</f>
        <v>2</v>
      </c>
      <c r="U87" s="1">
        <f>IF(N86&gt;99,"X",RANK(N86,$D86:$O86,1))</f>
        <v>3</v>
      </c>
    </row>
    <row r="88" spans="1:21" s="13" customFormat="1" ht="17.25" customHeight="1" x14ac:dyDescent="0.2">
      <c r="A88" s="15">
        <v>41</v>
      </c>
      <c r="B88" s="4" t="s">
        <v>13</v>
      </c>
      <c r="C88" s="16" t="s">
        <v>9</v>
      </c>
      <c r="D88" s="69" t="s">
        <v>10</v>
      </c>
      <c r="E88" s="69"/>
      <c r="F88" s="69">
        <v>3.0451388888888889E-4</v>
      </c>
      <c r="G88" s="69"/>
      <c r="H88" s="69">
        <v>3.0347222222222223E-4</v>
      </c>
      <c r="I88" s="69"/>
      <c r="J88" s="69">
        <v>3.1377314814814815E-4</v>
      </c>
      <c r="K88" s="69"/>
      <c r="L88" s="69">
        <v>3.1979166666666663E-4</v>
      </c>
      <c r="M88" s="69"/>
      <c r="N88" s="75">
        <v>3.1967592592592594E-4</v>
      </c>
      <c r="O88" s="76"/>
      <c r="P88" s="13">
        <f>IF(D88&gt;99,0,$O$1+1-P89)</f>
        <v>0</v>
      </c>
      <c r="Q88" s="13">
        <f>IF(F88&gt;99,0,$O$1+1-Q89)</f>
        <v>4</v>
      </c>
      <c r="R88" s="13">
        <f>IF(H88&gt;99,0,$O$1+1-R89)</f>
        <v>5</v>
      </c>
      <c r="S88" s="13">
        <f>IF(J88&gt;99,0,$O$1+1-S89)</f>
        <v>3</v>
      </c>
      <c r="T88" s="13">
        <f>IF(L88&gt;99,0,$O$1+1-T89)</f>
        <v>1</v>
      </c>
      <c r="U88" s="13">
        <f>IF(N88&gt;99,0,$O$1+1-U89)</f>
        <v>2</v>
      </c>
    </row>
    <row r="89" spans="1:21" ht="16.5" customHeight="1" x14ac:dyDescent="0.2">
      <c r="A89" s="27" t="s">
        <v>11</v>
      </c>
      <c r="B89" s="28" t="s">
        <v>17</v>
      </c>
      <c r="C89" s="16"/>
      <c r="D89" s="18" t="str">
        <f>P89</f>
        <v>X</v>
      </c>
      <c r="E89" s="18">
        <f>P88+E87</f>
        <v>0</v>
      </c>
      <c r="F89" s="18">
        <f>Q89</f>
        <v>2</v>
      </c>
      <c r="G89" s="18">
        <f>Q88+G87</f>
        <v>132</v>
      </c>
      <c r="H89" s="18">
        <f>R89</f>
        <v>1</v>
      </c>
      <c r="I89" s="18">
        <f>R88+I87</f>
        <v>146</v>
      </c>
      <c r="J89" s="18">
        <f>S89</f>
        <v>3</v>
      </c>
      <c r="K89" s="18">
        <f>S88+K87</f>
        <v>148</v>
      </c>
      <c r="L89" s="18">
        <f>T89</f>
        <v>5</v>
      </c>
      <c r="M89" s="18">
        <f>T88+M87</f>
        <v>80</v>
      </c>
      <c r="N89" s="18">
        <f>U89</f>
        <v>4</v>
      </c>
      <c r="O89" s="19">
        <f>U88+O87</f>
        <v>107</v>
      </c>
      <c r="P89" t="str">
        <f>IF(D88&gt;99,"X",RANK(D88,$D88:$O88,1))</f>
        <v>X</v>
      </c>
      <c r="Q89" s="1">
        <f>IF(F88&gt;99,"X",RANK(F88,$D88:$O88,1))</f>
        <v>2</v>
      </c>
      <c r="R89">
        <f>IF(H88&gt;99,"X",RANK(H88,$D88:$O88,1))</f>
        <v>1</v>
      </c>
      <c r="S89" s="1">
        <f>IF(J88&gt;99,"X",RANK(J88,$D88:$O88,1))</f>
        <v>3</v>
      </c>
      <c r="T89">
        <f>IF(L88&gt;99,"X",RANK(L88,$D88:$O88,1))</f>
        <v>5</v>
      </c>
      <c r="U89" s="1">
        <f>IF(N88&gt;99,"X",RANK(N88,$D88:$O88,1))</f>
        <v>4</v>
      </c>
    </row>
    <row r="90" spans="1:21" s="13" customFormat="1" ht="17.25" customHeight="1" x14ac:dyDescent="0.2">
      <c r="A90" s="20">
        <v>42</v>
      </c>
      <c r="B90" s="21" t="s">
        <v>8</v>
      </c>
      <c r="C90" s="22" t="s">
        <v>14</v>
      </c>
      <c r="D90" s="69" t="s">
        <v>10</v>
      </c>
      <c r="E90" s="69"/>
      <c r="F90" s="69">
        <v>7.851851851851852E-4</v>
      </c>
      <c r="G90" s="69"/>
      <c r="H90" s="69">
        <v>7.9305555555555553E-4</v>
      </c>
      <c r="I90" s="69"/>
      <c r="J90" s="69">
        <v>8.4247685185185196E-4</v>
      </c>
      <c r="K90" s="69"/>
      <c r="L90" s="69">
        <v>8.3923611111111102E-4</v>
      </c>
      <c r="M90" s="69"/>
      <c r="N90" s="69">
        <v>8.8819444444444438E-4</v>
      </c>
      <c r="O90" s="74"/>
      <c r="P90" s="13">
        <f>IF(D90&gt;99,0,$O$1+1-P91)</f>
        <v>0</v>
      </c>
      <c r="Q90" s="13">
        <f>IF(F90&gt;99,0,$O$1+1-Q91)</f>
        <v>5</v>
      </c>
      <c r="R90" s="13">
        <f>IF(H90&gt;99,0,$O$1+1-R91)</f>
        <v>4</v>
      </c>
      <c r="S90" s="13">
        <f>IF(J90&gt;99,0,$O$1+1-S91)</f>
        <v>2</v>
      </c>
      <c r="T90" s="13">
        <f>IF(L90&gt;99,0,$O$1+1-T91)</f>
        <v>3</v>
      </c>
      <c r="U90" s="13">
        <f>IF(N90&gt;99,0,$O$1+1-U91)</f>
        <v>1</v>
      </c>
    </row>
    <row r="91" spans="1:21" ht="16.5" customHeight="1" x14ac:dyDescent="0.2">
      <c r="A91" s="23" t="s">
        <v>21</v>
      </c>
      <c r="B91" s="21"/>
      <c r="C91" s="22"/>
      <c r="D91" s="24" t="str">
        <f>P91</f>
        <v>X</v>
      </c>
      <c r="E91" s="24">
        <f>P90+E89</f>
        <v>0</v>
      </c>
      <c r="F91" s="24">
        <f>Q91</f>
        <v>1</v>
      </c>
      <c r="G91" s="24">
        <f>Q90+G89</f>
        <v>137</v>
      </c>
      <c r="H91" s="24">
        <f>R91</f>
        <v>2</v>
      </c>
      <c r="I91" s="24">
        <f>R90+I89</f>
        <v>150</v>
      </c>
      <c r="J91" s="24">
        <f>S91</f>
        <v>4</v>
      </c>
      <c r="K91" s="24">
        <f>S90+K89</f>
        <v>150</v>
      </c>
      <c r="L91" s="24">
        <f>T91</f>
        <v>3</v>
      </c>
      <c r="M91" s="24">
        <f>T90+M89</f>
        <v>83</v>
      </c>
      <c r="N91" s="24">
        <f>U91</f>
        <v>5</v>
      </c>
      <c r="O91" s="25">
        <f>U90+O89</f>
        <v>108</v>
      </c>
      <c r="P91" s="26" t="str">
        <f>IF(D90&gt;99,"X",RANK(D90,$D90:$O90,1))</f>
        <v>X</v>
      </c>
      <c r="Q91" s="1">
        <f>IF(F90&gt;99,"X",RANK(F90,$D90:$O90,1))</f>
        <v>1</v>
      </c>
      <c r="R91">
        <f>IF(H90&gt;99,"X",RANK(H90,$D90:$O90,1))</f>
        <v>2</v>
      </c>
      <c r="S91" s="1">
        <f>IF(J90&gt;99,"X",RANK(J90,$D90:$O90,1))</f>
        <v>4</v>
      </c>
      <c r="T91">
        <f>IF(L90&gt;99,"X",RANK(L90,$D90:$O90,1))</f>
        <v>3</v>
      </c>
      <c r="U91" s="1">
        <f>IF(N90&gt;99,"X",RANK(N90,$D90:$O90,1))</f>
        <v>5</v>
      </c>
    </row>
    <row r="92" spans="1:21" s="13" customFormat="1" ht="17.25" customHeight="1" x14ac:dyDescent="0.2">
      <c r="A92" s="20">
        <v>43</v>
      </c>
      <c r="B92" s="21" t="s">
        <v>13</v>
      </c>
      <c r="C92" s="22" t="s">
        <v>14</v>
      </c>
      <c r="D92" s="69" t="s">
        <v>10</v>
      </c>
      <c r="E92" s="69"/>
      <c r="F92" s="69">
        <v>7.5914351851851848E-4</v>
      </c>
      <c r="G92" s="69"/>
      <c r="H92" s="69">
        <v>7.782407407407408E-4</v>
      </c>
      <c r="I92" s="69"/>
      <c r="J92" s="69">
        <v>8.0856481481481491E-4</v>
      </c>
      <c r="K92" s="69"/>
      <c r="L92" s="69">
        <v>8.4618055555555542E-4</v>
      </c>
      <c r="M92" s="69"/>
      <c r="N92" s="69">
        <v>7.9398148148148145E-4</v>
      </c>
      <c r="O92" s="74"/>
      <c r="P92" s="13">
        <f>IF(D92&gt;99,0,$O$1+1-P93)</f>
        <v>0</v>
      </c>
      <c r="Q92" s="13">
        <f>IF(F92&gt;99,0,$O$1+1-Q93)</f>
        <v>5</v>
      </c>
      <c r="R92" s="13">
        <f>IF(H92&gt;99,0,$O$1+1-R93)</f>
        <v>4</v>
      </c>
      <c r="S92" s="13">
        <f>IF(J92&gt;99,0,$O$1+1-S93)</f>
        <v>2</v>
      </c>
      <c r="T92" s="13">
        <f>IF(L92&gt;99,0,$O$1+1-T93)</f>
        <v>1</v>
      </c>
      <c r="U92" s="13">
        <f>IF(N92&gt;99,0,$O$1+1-U93)</f>
        <v>3</v>
      </c>
    </row>
    <row r="93" spans="1:21" ht="16.5" customHeight="1" x14ac:dyDescent="0.2">
      <c r="A93" s="23" t="s">
        <v>21</v>
      </c>
      <c r="B93" s="21"/>
      <c r="C93" s="22"/>
      <c r="D93" s="24" t="str">
        <f>P93</f>
        <v>X</v>
      </c>
      <c r="E93" s="24">
        <f>P92+E91</f>
        <v>0</v>
      </c>
      <c r="F93" s="24">
        <f>Q93</f>
        <v>1</v>
      </c>
      <c r="G93" s="24">
        <f>Q92+G91</f>
        <v>142</v>
      </c>
      <c r="H93" s="24">
        <f>R93</f>
        <v>2</v>
      </c>
      <c r="I93" s="24">
        <f>R92+I91</f>
        <v>154</v>
      </c>
      <c r="J93" s="24">
        <f>S93</f>
        <v>4</v>
      </c>
      <c r="K93" s="24">
        <f>S92+K91</f>
        <v>152</v>
      </c>
      <c r="L93" s="24">
        <f>T93</f>
        <v>5</v>
      </c>
      <c r="M93" s="24">
        <f>T92+M91</f>
        <v>84</v>
      </c>
      <c r="N93" s="24">
        <f>U93</f>
        <v>3</v>
      </c>
      <c r="O93" s="25">
        <f>U92+O91</f>
        <v>111</v>
      </c>
      <c r="P93" s="26" t="str">
        <f>IF(D92&gt;99,"X",RANK(D92,$D92:$O92,1))</f>
        <v>X</v>
      </c>
      <c r="Q93" s="1">
        <f>IF(F92&gt;99,"X",RANK(F92,$D92:$O92,1))</f>
        <v>1</v>
      </c>
      <c r="R93">
        <f>IF(H92&gt;99,"X",RANK(H92,$D92:$O92,1))</f>
        <v>2</v>
      </c>
      <c r="S93" s="1">
        <f>IF(J92&gt;99,"X",RANK(J92,$D92:$O92,1))</f>
        <v>4</v>
      </c>
      <c r="T93">
        <f>IF(L92&gt;99,"X",RANK(L92,$D92:$O92,1))</f>
        <v>5</v>
      </c>
      <c r="U93" s="1">
        <f>IF(N92&gt;99,"X",RANK(N92,$D92:$O92,1))</f>
        <v>3</v>
      </c>
    </row>
    <row r="94" spans="1:21" s="13" customFormat="1" ht="17.25" customHeight="1" x14ac:dyDescent="0.2">
      <c r="A94" s="20">
        <v>44</v>
      </c>
      <c r="B94" s="21" t="s">
        <v>8</v>
      </c>
      <c r="C94" s="22" t="s">
        <v>16</v>
      </c>
      <c r="D94" s="69" t="s">
        <v>10</v>
      </c>
      <c r="E94" s="69"/>
      <c r="F94" s="69">
        <v>9.3715277777777775E-4</v>
      </c>
      <c r="G94" s="69"/>
      <c r="H94" s="69">
        <v>7.9143518518518506E-4</v>
      </c>
      <c r="I94" s="69"/>
      <c r="J94" s="69">
        <v>7.6284722222222216E-4</v>
      </c>
      <c r="K94" s="69"/>
      <c r="L94" s="69">
        <v>8.3738425925925918E-4</v>
      </c>
      <c r="M94" s="69"/>
      <c r="N94" s="69">
        <v>8.1469907407407413E-4</v>
      </c>
      <c r="O94" s="74"/>
      <c r="P94" s="13">
        <f>IF(D94&gt;99,0,$O$1+1-P95)</f>
        <v>0</v>
      </c>
      <c r="Q94" s="13">
        <f>IF(F94&gt;99,0,$O$1+1-Q95)</f>
        <v>1</v>
      </c>
      <c r="R94" s="13">
        <f>IF(H94&gt;99,0,$O$1+1-R95)</f>
        <v>4</v>
      </c>
      <c r="S94" s="13">
        <f>IF(J94&gt;99,0,$O$1+1-S95)</f>
        <v>5</v>
      </c>
      <c r="T94" s="13">
        <f>IF(L94&gt;99,0,$O$1+1-T95)</f>
        <v>2</v>
      </c>
      <c r="U94" s="13">
        <f>IF(N94&gt;99,0,$O$1+1-U95)</f>
        <v>3</v>
      </c>
    </row>
    <row r="95" spans="1:21" ht="16.5" customHeight="1" x14ac:dyDescent="0.2">
      <c r="A95" s="23" t="s">
        <v>20</v>
      </c>
      <c r="B95" s="21"/>
      <c r="C95" s="22"/>
      <c r="D95" s="24" t="str">
        <f>P95</f>
        <v>X</v>
      </c>
      <c r="E95" s="24">
        <f>P94+E93</f>
        <v>0</v>
      </c>
      <c r="F95" s="24">
        <f>Q95</f>
        <v>5</v>
      </c>
      <c r="G95" s="24">
        <f>Q94+G93</f>
        <v>143</v>
      </c>
      <c r="H95" s="24">
        <f>R95</f>
        <v>2</v>
      </c>
      <c r="I95" s="24">
        <f>R94+I93</f>
        <v>158</v>
      </c>
      <c r="J95" s="24">
        <f>S95</f>
        <v>1</v>
      </c>
      <c r="K95" s="24">
        <f>S94+K93</f>
        <v>157</v>
      </c>
      <c r="L95" s="24">
        <f>T95</f>
        <v>4</v>
      </c>
      <c r="M95" s="24">
        <f>T94+M93</f>
        <v>86</v>
      </c>
      <c r="N95" s="24">
        <f>U95</f>
        <v>3</v>
      </c>
      <c r="O95" s="25">
        <f>U94+O93</f>
        <v>114</v>
      </c>
      <c r="P95" s="26" t="str">
        <f>IF(D94&gt;99,"X",RANK(D94,$D94:$O94,1))</f>
        <v>X</v>
      </c>
      <c r="Q95" s="1">
        <f>IF(F94&gt;99,"X",RANK(F94,$D94:$O94,1))</f>
        <v>5</v>
      </c>
      <c r="R95">
        <f>IF(H94&gt;99,"X",RANK(H94,$D94:$O94,1))</f>
        <v>2</v>
      </c>
      <c r="S95" s="1">
        <f>IF(J94&gt;99,"X",RANK(J94,$D94:$O94,1))</f>
        <v>1</v>
      </c>
      <c r="T95">
        <f>IF(L94&gt;99,"X",RANK(L94,$D94:$O94,1))</f>
        <v>4</v>
      </c>
      <c r="U95" s="1">
        <f>IF(N94&gt;99,"X",RANK(N94,$D94:$O94,1))</f>
        <v>3</v>
      </c>
    </row>
    <row r="96" spans="1:21" s="13" customFormat="1" ht="17.25" customHeight="1" x14ac:dyDescent="0.2">
      <c r="A96" s="20">
        <v>45</v>
      </c>
      <c r="B96" s="21" t="s">
        <v>13</v>
      </c>
      <c r="C96" s="22" t="s">
        <v>16</v>
      </c>
      <c r="D96" s="69" t="s">
        <v>10</v>
      </c>
      <c r="E96" s="69"/>
      <c r="F96" s="69">
        <v>7.554398148148148E-4</v>
      </c>
      <c r="G96" s="69"/>
      <c r="H96" s="69">
        <v>7.8240740740740744E-4</v>
      </c>
      <c r="I96" s="69"/>
      <c r="J96" s="69">
        <v>7.2962962962962955E-4</v>
      </c>
      <c r="K96" s="69"/>
      <c r="L96" s="69">
        <v>8.4571759259259268E-4</v>
      </c>
      <c r="M96" s="69"/>
      <c r="N96" s="69">
        <v>8.7418981481481484E-4</v>
      </c>
      <c r="O96" s="74"/>
      <c r="P96" s="13">
        <f>IF(D96&gt;99,0,$O$1+1-P97)</f>
        <v>0</v>
      </c>
      <c r="Q96" s="13">
        <f>IF(F96&gt;99,0,$O$1+1-Q97)</f>
        <v>4</v>
      </c>
      <c r="R96" s="13">
        <f>IF(H96&gt;99,0,$O$1+1-R97)</f>
        <v>3</v>
      </c>
      <c r="S96" s="13">
        <f>IF(J96&gt;99,0,$O$1+1-S97)</f>
        <v>5</v>
      </c>
      <c r="T96" s="13">
        <f>IF(L96&gt;99,0,$O$1+1-T97)</f>
        <v>2</v>
      </c>
      <c r="U96" s="13">
        <f>IF(N96&gt;99,0,$O$1+1-U97)</f>
        <v>1</v>
      </c>
    </row>
    <row r="97" spans="1:21" ht="16.5" customHeight="1" x14ac:dyDescent="0.2">
      <c r="A97" s="23" t="s">
        <v>20</v>
      </c>
      <c r="B97" s="21"/>
      <c r="C97" s="22"/>
      <c r="D97" s="24" t="str">
        <f>P97</f>
        <v>X</v>
      </c>
      <c r="E97" s="24">
        <f>P96+E95</f>
        <v>0</v>
      </c>
      <c r="F97" s="24">
        <f>Q97</f>
        <v>2</v>
      </c>
      <c r="G97" s="24">
        <f>Q96+G95</f>
        <v>147</v>
      </c>
      <c r="H97" s="24">
        <f>R97</f>
        <v>3</v>
      </c>
      <c r="I97" s="24">
        <f>R96+I95</f>
        <v>161</v>
      </c>
      <c r="J97" s="24">
        <f>S97</f>
        <v>1</v>
      </c>
      <c r="K97" s="24">
        <f>S96+K95</f>
        <v>162</v>
      </c>
      <c r="L97" s="24">
        <f>T97</f>
        <v>4</v>
      </c>
      <c r="M97" s="24">
        <f>T96+M95</f>
        <v>88</v>
      </c>
      <c r="N97" s="24">
        <f>U97</f>
        <v>5</v>
      </c>
      <c r="O97" s="25">
        <f>U96+O95</f>
        <v>115</v>
      </c>
      <c r="P97" s="26" t="str">
        <f>IF(D96&gt;99,"X",RANK(D96,$D96:$O96,1))</f>
        <v>X</v>
      </c>
      <c r="Q97" s="1">
        <f>IF(F96&gt;99,"X",RANK(F96,$D96:$O96,1))</f>
        <v>2</v>
      </c>
      <c r="R97">
        <f>IF(H96&gt;99,"X",RANK(H96,$D96:$O96,1))</f>
        <v>3</v>
      </c>
      <c r="S97" s="1">
        <f>IF(J96&gt;99,"X",RANK(J96,$D96:$O96,1))</f>
        <v>1</v>
      </c>
      <c r="T97">
        <f>IF(L96&gt;99,"X",RANK(L96,$D96:$O96,1))</f>
        <v>4</v>
      </c>
      <c r="U97" s="1">
        <f>IF(N96&gt;99,"X",RANK(N96,$D96:$O96,1))</f>
        <v>5</v>
      </c>
    </row>
    <row r="98" spans="1:21" s="13" customFormat="1" ht="17.25" customHeight="1" x14ac:dyDescent="0.2">
      <c r="A98" s="15">
        <v>46</v>
      </c>
      <c r="B98" s="4" t="s">
        <v>8</v>
      </c>
      <c r="C98" s="16" t="s">
        <v>18</v>
      </c>
      <c r="D98" s="69" t="s">
        <v>10</v>
      </c>
      <c r="E98" s="69"/>
      <c r="F98" s="69">
        <v>7.7430555555555553E-4</v>
      </c>
      <c r="G98" s="69"/>
      <c r="H98" s="69">
        <v>7.9444444444444452E-4</v>
      </c>
      <c r="I98" s="69"/>
      <c r="J98" s="69">
        <v>8.1863425925925929E-4</v>
      </c>
      <c r="K98" s="69"/>
      <c r="L98" s="69">
        <v>7.952546296296297E-4</v>
      </c>
      <c r="M98" s="69"/>
      <c r="N98" s="69">
        <v>7.6932870370370371E-4</v>
      </c>
      <c r="O98" s="74"/>
      <c r="P98" s="13">
        <f>IF(D98&gt;99,0,$O$1+1-P99)</f>
        <v>0</v>
      </c>
      <c r="Q98" s="13">
        <f>IF(F98&gt;99,0,$O$1+1-Q99)</f>
        <v>4</v>
      </c>
      <c r="R98" s="13">
        <f>IF(H98&gt;99,0,$O$1+1-R99)</f>
        <v>3</v>
      </c>
      <c r="S98" s="13">
        <f>IF(J98&gt;99,0,$O$1+1-S99)</f>
        <v>1</v>
      </c>
      <c r="T98" s="13">
        <f>IF(L98&gt;99,0,$O$1+1-T99)</f>
        <v>2</v>
      </c>
      <c r="U98" s="13">
        <f>IF(N98&gt;99,0,$O$1+1-U99)</f>
        <v>5</v>
      </c>
    </row>
    <row r="99" spans="1:21" ht="16.5" customHeight="1" x14ac:dyDescent="0.2">
      <c r="A99" s="14" t="s">
        <v>21</v>
      </c>
      <c r="B99" s="28"/>
      <c r="C99" s="16"/>
      <c r="D99" s="18" t="str">
        <f>P99</f>
        <v>X</v>
      </c>
      <c r="E99" s="18">
        <f>P98+E97</f>
        <v>0</v>
      </c>
      <c r="F99" s="18">
        <f>Q99</f>
        <v>2</v>
      </c>
      <c r="G99" s="18">
        <f>Q98+G97</f>
        <v>151</v>
      </c>
      <c r="H99" s="18">
        <f>R99</f>
        <v>3</v>
      </c>
      <c r="I99" s="18">
        <f>R98+I97</f>
        <v>164</v>
      </c>
      <c r="J99" s="18">
        <f>S99</f>
        <v>5</v>
      </c>
      <c r="K99" s="18">
        <f>S98+K97</f>
        <v>163</v>
      </c>
      <c r="L99" s="18">
        <f>T99</f>
        <v>4</v>
      </c>
      <c r="M99" s="18">
        <f>T98+M97</f>
        <v>90</v>
      </c>
      <c r="N99" s="18">
        <f>U99</f>
        <v>1</v>
      </c>
      <c r="O99" s="19">
        <f>U98+O97</f>
        <v>120</v>
      </c>
      <c r="P99" t="str">
        <f>IF(D98&gt;99,"X",RANK(D98,$D98:$O98,1))</f>
        <v>X</v>
      </c>
      <c r="Q99" s="1">
        <f>IF(F98&gt;99,"X",RANK(F98,$D98:$O98,1))</f>
        <v>2</v>
      </c>
      <c r="R99">
        <f>IF(H98&gt;99,"X",RANK(H98,$D98:$O98,1))</f>
        <v>3</v>
      </c>
      <c r="S99" s="1">
        <f>IF(J98&gt;99,"X",RANK(J98,$D98:$O98,1))</f>
        <v>5</v>
      </c>
      <c r="T99">
        <f>IF(L98&gt;99,"X",RANK(L98,$D98:$O98,1))</f>
        <v>4</v>
      </c>
      <c r="U99" s="1">
        <f>IF(N98&gt;99,"X",RANK(N98,$D98:$O98,1))</f>
        <v>1</v>
      </c>
    </row>
    <row r="100" spans="1:21" s="13" customFormat="1" ht="17.25" customHeight="1" x14ac:dyDescent="0.2">
      <c r="A100" s="15">
        <v>47</v>
      </c>
      <c r="B100" s="4" t="s">
        <v>13</v>
      </c>
      <c r="C100" s="16" t="s">
        <v>18</v>
      </c>
      <c r="D100" s="69" t="s">
        <v>10</v>
      </c>
      <c r="E100" s="69"/>
      <c r="F100" s="69">
        <v>7.0914351851851856E-4</v>
      </c>
      <c r="G100" s="69"/>
      <c r="H100" s="69">
        <v>6.8472222222222231E-4</v>
      </c>
      <c r="I100" s="69"/>
      <c r="J100" s="69">
        <v>7.0902777777777772E-4</v>
      </c>
      <c r="K100" s="69"/>
      <c r="L100" s="69">
        <v>7.5069444444444446E-4</v>
      </c>
      <c r="M100" s="69"/>
      <c r="N100" s="69">
        <v>7.577546296296296E-4</v>
      </c>
      <c r="O100" s="74"/>
      <c r="P100" s="13">
        <f>IF(D100&gt;99,0,$O$1+1-P101)</f>
        <v>0</v>
      </c>
      <c r="Q100" s="13">
        <f>IF(F100&gt;99,0,$O$1+1-Q101)</f>
        <v>3</v>
      </c>
      <c r="R100" s="13">
        <f>IF(H100&gt;99,0,$O$1+1-R101)</f>
        <v>5</v>
      </c>
      <c r="S100" s="13">
        <f>IF(J100&gt;99,0,$O$1+1-S101)</f>
        <v>4</v>
      </c>
      <c r="T100" s="13">
        <f>IF(L100&gt;99,0,$O$1+1-T101)</f>
        <v>2</v>
      </c>
      <c r="U100" s="13">
        <f>IF(N100&gt;99,0,$O$1+1-U101)</f>
        <v>1</v>
      </c>
    </row>
    <row r="101" spans="1:21" ht="16.5" customHeight="1" x14ac:dyDescent="0.2">
      <c r="A101" s="14" t="s">
        <v>21</v>
      </c>
      <c r="B101" s="4"/>
      <c r="C101" s="16"/>
      <c r="D101" s="18" t="str">
        <f>P101</f>
        <v>X</v>
      </c>
      <c r="E101" s="18">
        <f>P100+E99</f>
        <v>0</v>
      </c>
      <c r="F101" s="18">
        <f>Q101</f>
        <v>3</v>
      </c>
      <c r="G101" s="18">
        <f>Q100+G99</f>
        <v>154</v>
      </c>
      <c r="H101" s="18">
        <f>R101</f>
        <v>1</v>
      </c>
      <c r="I101" s="18">
        <f>R100+I99</f>
        <v>169</v>
      </c>
      <c r="J101" s="18">
        <f>S101</f>
        <v>2</v>
      </c>
      <c r="K101" s="18">
        <f>S100+K99</f>
        <v>167</v>
      </c>
      <c r="L101" s="18">
        <f>T101</f>
        <v>4</v>
      </c>
      <c r="M101" s="18">
        <f>T100+M99</f>
        <v>92</v>
      </c>
      <c r="N101" s="18">
        <f>U101</f>
        <v>5</v>
      </c>
      <c r="O101" s="19">
        <f>U100+O99</f>
        <v>121</v>
      </c>
      <c r="P101" t="str">
        <f>IF(D100&gt;99,"X",RANK(D100,$D100:$O100,1))</f>
        <v>X</v>
      </c>
      <c r="Q101" s="1">
        <f>IF(F100&gt;99,"X",RANK(F100,$D100:$O100,1))</f>
        <v>3</v>
      </c>
      <c r="R101">
        <f>IF(H100&gt;99,"X",RANK(H100,$D100:$O100,1))</f>
        <v>1</v>
      </c>
      <c r="S101" s="1">
        <f>IF(J100&gt;99,"X",RANK(J100,$D100:$O100,1))</f>
        <v>2</v>
      </c>
      <c r="T101">
        <f>IF(L100&gt;99,"X",RANK(L100,$D100:$O100,1))</f>
        <v>4</v>
      </c>
      <c r="U101" s="1">
        <f>IF(N100&gt;99,"X",RANK(N100,$D100:$O100,1))</f>
        <v>5</v>
      </c>
    </row>
    <row r="102" spans="1:21" s="13" customFormat="1" ht="17.25" customHeight="1" x14ac:dyDescent="0.2">
      <c r="A102" s="15">
        <v>48</v>
      </c>
      <c r="B102" s="4" t="s">
        <v>22</v>
      </c>
      <c r="C102" s="16" t="s">
        <v>9</v>
      </c>
      <c r="D102" s="69" t="s">
        <v>10</v>
      </c>
      <c r="E102" s="69"/>
      <c r="F102" s="69">
        <v>6.3055555555555553E-4</v>
      </c>
      <c r="G102" s="69"/>
      <c r="H102" s="69">
        <v>6.1469907407407404E-4</v>
      </c>
      <c r="I102" s="69"/>
      <c r="J102" s="69">
        <v>6.2442129629629631E-4</v>
      </c>
      <c r="K102" s="69"/>
      <c r="L102" s="69">
        <v>6.8518518518518527E-4</v>
      </c>
      <c r="M102" s="69"/>
      <c r="N102" s="69">
        <v>6.4629629629629629E-4</v>
      </c>
      <c r="O102" s="74"/>
      <c r="P102" s="13">
        <f>IF(D102&gt;99,0,$O$1+1-P103)</f>
        <v>0</v>
      </c>
      <c r="Q102" s="13">
        <f>IF(F102&gt;99,0,$O$1+1-Q103)</f>
        <v>3</v>
      </c>
      <c r="R102" s="13">
        <f>IF(H102&gt;99,0,$O$1+1-R103)</f>
        <v>5</v>
      </c>
      <c r="S102" s="13">
        <f>IF(J102&gt;99,0,$O$1+1-S103)</f>
        <v>4</v>
      </c>
      <c r="T102" s="13">
        <f>IF(L102&gt;99,0,$O$1+1-T103)</f>
        <v>1</v>
      </c>
      <c r="U102" s="13">
        <f>IF(N102&gt;99,0,$O$1+1-U103)</f>
        <v>2</v>
      </c>
    </row>
    <row r="103" spans="1:21" ht="16.5" customHeight="1" x14ac:dyDescent="0.2">
      <c r="A103" s="3" t="s">
        <v>20</v>
      </c>
      <c r="B103" s="28"/>
      <c r="C103" s="16"/>
      <c r="D103" s="18" t="str">
        <f>P103</f>
        <v>X</v>
      </c>
      <c r="E103" s="18">
        <f>P102+E101</f>
        <v>0</v>
      </c>
      <c r="F103" s="18">
        <f>Q103</f>
        <v>3</v>
      </c>
      <c r="G103" s="18">
        <f>Q102+G101</f>
        <v>157</v>
      </c>
      <c r="H103" s="18">
        <f>R103</f>
        <v>1</v>
      </c>
      <c r="I103" s="18">
        <f>R102+I101</f>
        <v>174</v>
      </c>
      <c r="J103" s="18">
        <f>S103</f>
        <v>2</v>
      </c>
      <c r="K103" s="18">
        <f>S102+K101</f>
        <v>171</v>
      </c>
      <c r="L103" s="18">
        <f>T103</f>
        <v>5</v>
      </c>
      <c r="M103" s="18">
        <f>T102+M101</f>
        <v>93</v>
      </c>
      <c r="N103" s="18">
        <f>U103</f>
        <v>4</v>
      </c>
      <c r="O103" s="19">
        <f>U102+O101</f>
        <v>123</v>
      </c>
      <c r="P103" t="str">
        <f>IF(D102&gt;99,"X",RANK(D102,$D102:$O102,1))</f>
        <v>X</v>
      </c>
      <c r="Q103" s="1">
        <f>IF(F102&gt;99,"X",RANK(F102,$D102:$O102,1))</f>
        <v>3</v>
      </c>
      <c r="R103">
        <f>IF(H102&gt;99,"X",RANK(H102,$D102:$O102,1))</f>
        <v>1</v>
      </c>
      <c r="S103" s="1">
        <f>IF(J102&gt;99,"X",RANK(J102,$D102:$O102,1))</f>
        <v>2</v>
      </c>
      <c r="T103">
        <f>IF(L102&gt;99,"X",RANK(L102,$D102:$O102,1))</f>
        <v>5</v>
      </c>
      <c r="U103" s="1">
        <f>IF(N102&gt;99,"X",RANK(N102,$D102:$O102,1))</f>
        <v>4</v>
      </c>
    </row>
    <row r="104" spans="1:21" s="13" customFormat="1" ht="17.25" customHeight="1" x14ac:dyDescent="0.2">
      <c r="A104" s="15">
        <v>49</v>
      </c>
      <c r="B104" s="4" t="s">
        <v>22</v>
      </c>
      <c r="C104" s="16" t="s">
        <v>25</v>
      </c>
      <c r="D104" s="69" t="s">
        <v>10</v>
      </c>
      <c r="E104" s="69"/>
      <c r="F104" s="69">
        <v>1.286226851851852E-3</v>
      </c>
      <c r="G104" s="69"/>
      <c r="H104" s="69">
        <v>1.3206018518518521E-3</v>
      </c>
      <c r="I104" s="69"/>
      <c r="J104" s="69">
        <v>1.3396990740740741E-3</v>
      </c>
      <c r="K104" s="69"/>
      <c r="L104" s="69">
        <v>1.380324074074074E-3</v>
      </c>
      <c r="M104" s="69"/>
      <c r="N104" s="69">
        <v>1.411574074074074E-3</v>
      </c>
      <c r="O104" s="74"/>
      <c r="P104" s="13">
        <f>IF(D104&gt;99,0,$O$1+1-P105)</f>
        <v>0</v>
      </c>
      <c r="Q104" s="13">
        <f>IF(F104&gt;99,0,$O$1+1-Q105)</f>
        <v>5</v>
      </c>
      <c r="R104" s="13">
        <f>IF(H104&gt;99,0,$O$1+1-R105)</f>
        <v>4</v>
      </c>
      <c r="S104" s="13">
        <f>IF(J104&gt;99,0,$O$1+1-S105)</f>
        <v>3</v>
      </c>
      <c r="T104" s="13">
        <f>IF(L104&gt;99,0,$O$1+1-T105)</f>
        <v>2</v>
      </c>
      <c r="U104" s="13">
        <f>IF(N104&gt;99,0,$O$1+1-U105)</f>
        <v>1</v>
      </c>
    </row>
    <row r="105" spans="1:21" ht="16.5" customHeight="1" x14ac:dyDescent="0.2">
      <c r="A105" s="28" t="s">
        <v>26</v>
      </c>
      <c r="B105" s="4"/>
      <c r="C105" s="16"/>
      <c r="D105" s="18" t="str">
        <f>P105</f>
        <v>X</v>
      </c>
      <c r="E105" s="18">
        <f>P104+E103</f>
        <v>0</v>
      </c>
      <c r="F105" s="18">
        <f>Q105</f>
        <v>1</v>
      </c>
      <c r="G105" s="18">
        <f>Q104+G103</f>
        <v>162</v>
      </c>
      <c r="H105" s="18">
        <f>R105</f>
        <v>2</v>
      </c>
      <c r="I105" s="18">
        <f>R104+I103</f>
        <v>178</v>
      </c>
      <c r="J105" s="18">
        <f>S105</f>
        <v>3</v>
      </c>
      <c r="K105" s="18">
        <f>S104+K103</f>
        <v>174</v>
      </c>
      <c r="L105" s="18">
        <f>T105</f>
        <v>4</v>
      </c>
      <c r="M105" s="18">
        <f>T104+M103</f>
        <v>95</v>
      </c>
      <c r="N105" s="18">
        <f>U105</f>
        <v>5</v>
      </c>
      <c r="O105" s="19">
        <f>U104+O103</f>
        <v>124</v>
      </c>
      <c r="P105" t="str">
        <f>IF(D104&gt;99,"X",RANK(D104,$D104:$O104,1))</f>
        <v>X</v>
      </c>
      <c r="Q105" s="1">
        <f>IF(F104&gt;99,"X",RANK(F104,$D104:$O104,1))</f>
        <v>1</v>
      </c>
      <c r="R105">
        <f>IF(H104&gt;99,"X",RANK(H104,$D104:$O104,1))</f>
        <v>2</v>
      </c>
      <c r="S105" s="1">
        <f>IF(J104&gt;99,"X",RANK(J104,$D104:$O104,1))</f>
        <v>3</v>
      </c>
      <c r="T105">
        <f>IF(L104&gt;99,"X",RANK(L104,$D104:$O104,1))</f>
        <v>4</v>
      </c>
      <c r="U105" s="1">
        <f>IF(N104&gt;99,"X",RANK(N104,$D104:$O104,1))</f>
        <v>5</v>
      </c>
    </row>
    <row r="106" spans="1:21" ht="16.5" customHeight="1" x14ac:dyDescent="0.2">
      <c r="A106" s="72" t="s">
        <v>27</v>
      </c>
      <c r="B106" s="72"/>
      <c r="C106" s="72"/>
      <c r="D106" s="27">
        <f>E105</f>
        <v>0</v>
      </c>
      <c r="E106" s="27"/>
      <c r="F106" s="27">
        <f>G105</f>
        <v>162</v>
      </c>
      <c r="G106" s="27"/>
      <c r="H106" s="27">
        <f>I105</f>
        <v>178</v>
      </c>
      <c r="I106" s="27"/>
      <c r="J106" s="27">
        <f>K105</f>
        <v>174</v>
      </c>
      <c r="K106" s="27"/>
      <c r="L106" s="27">
        <f>M105</f>
        <v>95</v>
      </c>
      <c r="M106" s="27"/>
      <c r="N106" s="27">
        <f>O105</f>
        <v>124</v>
      </c>
      <c r="O106" s="61"/>
      <c r="Q106" s="1"/>
      <c r="S106" s="1"/>
      <c r="U106" s="1"/>
    </row>
    <row r="107" spans="1:21" ht="17.25" customHeight="1" x14ac:dyDescent="0.2">
      <c r="A107" s="37" t="s">
        <v>28</v>
      </c>
      <c r="B107" s="54"/>
      <c r="C107" s="55" t="s">
        <v>29</v>
      </c>
      <c r="D107" s="42" t="str">
        <f>IF(D$106=0,"X",RANK(D$106,$D$106:$O$106,0))</f>
        <v>X</v>
      </c>
      <c r="E107" s="56">
        <f>E105</f>
        <v>0</v>
      </c>
      <c r="F107" s="42">
        <f>IF(F$106=0,"X",RANK(F$106,$D$106:$O$106,0))</f>
        <v>3</v>
      </c>
      <c r="G107" s="56">
        <f>G105</f>
        <v>162</v>
      </c>
      <c r="H107" s="42">
        <f>IF(H$106=0,"X",RANK(H$106,$D$106:$O$106,0))</f>
        <v>1</v>
      </c>
      <c r="I107" s="56">
        <f>I105</f>
        <v>178</v>
      </c>
      <c r="J107" s="42">
        <f>IF(J$106=0,"X",RANK(J$106,$D$106:$O$106,0))</f>
        <v>2</v>
      </c>
      <c r="K107" s="56">
        <f>K105</f>
        <v>174</v>
      </c>
      <c r="L107" s="42">
        <f>IF(L$106=0,"X",RANK(L$106,$D$106:$O$106,0))</f>
        <v>5</v>
      </c>
      <c r="M107" s="56">
        <f>M105</f>
        <v>95</v>
      </c>
      <c r="N107" s="42">
        <f>IF(N$106=0,"X",RANK(N$106,$D$106:$O$106,0))</f>
        <v>4</v>
      </c>
      <c r="O107" s="56">
        <f>O105</f>
        <v>124</v>
      </c>
      <c r="P107" s="27">
        <f>E107</f>
        <v>0</v>
      </c>
      <c r="Q107" s="27">
        <f>G107</f>
        <v>162</v>
      </c>
      <c r="R107" s="27">
        <f>I107</f>
        <v>178</v>
      </c>
      <c r="S107" s="27">
        <f>K107</f>
        <v>174</v>
      </c>
      <c r="T107" s="27">
        <f>M107</f>
        <v>95</v>
      </c>
      <c r="U107" s="27">
        <f>O107</f>
        <v>124</v>
      </c>
    </row>
    <row r="108" spans="1:21" ht="17.25" hidden="1" customHeight="1" x14ac:dyDescent="0.2">
      <c r="A108" s="73"/>
      <c r="B108" s="73"/>
      <c r="C108" s="57" t="s">
        <v>30</v>
      </c>
      <c r="D108" s="42" t="str">
        <f>IF(P108=0,"X",RANK(P108,$P108:$U108,0))</f>
        <v>X</v>
      </c>
      <c r="E108" s="56">
        <f>P108</f>
        <v>0</v>
      </c>
      <c r="F108" s="42">
        <f>IF(Q108=0,"X",RANK(Q108,$P108:$U108,0))</f>
        <v>3</v>
      </c>
      <c r="G108" s="56">
        <f>Q108</f>
        <v>81</v>
      </c>
      <c r="H108" s="42">
        <f>IF(R108=0,"X",RANK(R108,$P108:$U108,0))</f>
        <v>1</v>
      </c>
      <c r="I108" s="56">
        <f>R108</f>
        <v>97</v>
      </c>
      <c r="J108" s="42">
        <f>IF(S108=0,"X",RANK(S108,$P108:$U108,0))</f>
        <v>2</v>
      </c>
      <c r="K108" s="56">
        <f>S108</f>
        <v>83</v>
      </c>
      <c r="L108" s="42">
        <f>IF(T108=0,"X",RANK(T108,$P108:$U108,0))</f>
        <v>5</v>
      </c>
      <c r="M108" s="56">
        <f>T108</f>
        <v>47</v>
      </c>
      <c r="N108" s="42">
        <f>IF(U108=0,"X",RANK(U108,$P108:$U108,0))</f>
        <v>4</v>
      </c>
      <c r="O108" s="56">
        <f>U108</f>
        <v>65</v>
      </c>
      <c r="P108" s="27">
        <f>E105-P109</f>
        <v>0</v>
      </c>
      <c r="Q108" s="27">
        <f>G105-Q109</f>
        <v>81</v>
      </c>
      <c r="R108" s="27">
        <f>I105-R109</f>
        <v>97</v>
      </c>
      <c r="S108" s="27">
        <f>K105-S109</f>
        <v>83</v>
      </c>
      <c r="T108" s="27">
        <f>M105-T109</f>
        <v>47</v>
      </c>
      <c r="U108" s="27">
        <f>O105-U109</f>
        <v>65</v>
      </c>
    </row>
    <row r="109" spans="1:21" ht="17.25" hidden="1" customHeight="1" x14ac:dyDescent="0.2">
      <c r="A109" s="73"/>
      <c r="B109" s="73"/>
      <c r="C109" s="38" t="s">
        <v>31</v>
      </c>
      <c r="D109" s="39" t="str">
        <f>IF(P109=0,"X",RANK(P109,$P109:$U109,0))</f>
        <v>X</v>
      </c>
      <c r="E109" s="40">
        <f>P109</f>
        <v>0</v>
      </c>
      <c r="F109" s="39">
        <f>IF(Q109=0,"X",RANK(Q109,$P109:$U109,0))</f>
        <v>2</v>
      </c>
      <c r="G109" s="40">
        <f>Q109</f>
        <v>81</v>
      </c>
      <c r="H109" s="39">
        <f>IF(R109=0,"X",RANK(R109,$P109:$U109,0))</f>
        <v>2</v>
      </c>
      <c r="I109" s="40">
        <f>R109</f>
        <v>81</v>
      </c>
      <c r="J109" s="39">
        <f>IF(S109=0,"X",RANK(S109,$P109:$U109,0))</f>
        <v>1</v>
      </c>
      <c r="K109" s="40">
        <f>S109</f>
        <v>91</v>
      </c>
      <c r="L109" s="39">
        <f>IF(T109=0,"X",RANK(T109,$P109:$U109,0))</f>
        <v>5</v>
      </c>
      <c r="M109" s="40">
        <f>T109</f>
        <v>48</v>
      </c>
      <c r="N109" s="39">
        <f>IF(U109=0,"X",RANK(U109,$P109:$U109,0))</f>
        <v>4</v>
      </c>
      <c r="O109" s="40">
        <f>U109</f>
        <v>59</v>
      </c>
      <c r="P109">
        <f t="shared" ref="P109:U109" si="0">P12+P14+P16+P18+P28+P30+P32+P34+P44+P46+P48+P50+P58+P60+P62+P64+P74+P76+P78+P80+P90+P92+P94+P96</f>
        <v>0</v>
      </c>
      <c r="Q109">
        <f t="shared" si="0"/>
        <v>81</v>
      </c>
      <c r="R109">
        <f t="shared" si="0"/>
        <v>81</v>
      </c>
      <c r="S109">
        <f t="shared" si="0"/>
        <v>91</v>
      </c>
      <c r="T109">
        <f t="shared" si="0"/>
        <v>48</v>
      </c>
      <c r="U109">
        <f t="shared" si="0"/>
        <v>59</v>
      </c>
    </row>
    <row r="110" spans="1:21" ht="17.25" customHeight="1" x14ac:dyDescent="0.2">
      <c r="A110" s="4" t="s">
        <v>82</v>
      </c>
      <c r="B110" s="4"/>
      <c r="C110" s="12"/>
      <c r="D110" s="68">
        <f>ROUND(2*E105*($L$1+1)/($O$1+1),0)/2</f>
        <v>0</v>
      </c>
      <c r="E110" s="68"/>
      <c r="F110" s="68">
        <f>ROUND(2*G105*($L$1+1)/($O$1+1),0)/2</f>
        <v>162</v>
      </c>
      <c r="G110" s="68"/>
      <c r="H110" s="68">
        <f>ROUND(2*I105*($L$1+1)/($O$1+1),0)/2</f>
        <v>178</v>
      </c>
      <c r="I110" s="68"/>
      <c r="J110" s="68">
        <f>ROUND(2*K105*($L$1+1)/($O$1+1),0)/2</f>
        <v>174</v>
      </c>
      <c r="K110" s="68"/>
      <c r="L110" s="68">
        <f>ROUND(2*M105*($L$1+1)/($O$1+1),0)/2</f>
        <v>95</v>
      </c>
      <c r="M110" s="68"/>
      <c r="N110" s="68">
        <f>ROUND(2*O105*($L$1+1)/($O$1+1),0)/2</f>
        <v>124</v>
      </c>
      <c r="O110" s="68"/>
      <c r="P110" s="58">
        <f>D110</f>
        <v>0</v>
      </c>
      <c r="Q110" s="58">
        <f>F110</f>
        <v>162</v>
      </c>
      <c r="R110" s="58">
        <f>H110</f>
        <v>178</v>
      </c>
      <c r="S110" s="58">
        <f>J110</f>
        <v>174</v>
      </c>
      <c r="T110" s="58">
        <f>L110</f>
        <v>95</v>
      </c>
      <c r="U110" s="58">
        <f>N110</f>
        <v>124</v>
      </c>
    </row>
    <row r="111" spans="1:21" ht="17.25" customHeight="1" x14ac:dyDescent="0.2">
      <c r="A111" s="4" t="s">
        <v>74</v>
      </c>
      <c r="B111" s="4"/>
      <c r="C111" s="12"/>
      <c r="D111" s="68" t="str">
        <f>D5</f>
        <v>p</v>
      </c>
      <c r="E111" s="68"/>
      <c r="F111" s="68">
        <f>F5</f>
        <v>4</v>
      </c>
      <c r="G111" s="68"/>
      <c r="H111" s="68">
        <f>H5</f>
        <v>9</v>
      </c>
      <c r="I111" s="68"/>
      <c r="J111" s="68">
        <f>J5</f>
        <v>9</v>
      </c>
      <c r="K111" s="68"/>
      <c r="L111" s="68">
        <f>L5</f>
        <v>3</v>
      </c>
      <c r="M111" s="68"/>
      <c r="N111" s="68">
        <f>N5</f>
        <v>5</v>
      </c>
      <c r="O111" s="68"/>
      <c r="P111" s="13"/>
      <c r="Q111" s="13"/>
      <c r="R111" s="13"/>
      <c r="S111" s="13"/>
      <c r="T111" s="13"/>
      <c r="U111" s="13"/>
    </row>
    <row r="112" spans="1:21" ht="17.25" customHeight="1" x14ac:dyDescent="0.2">
      <c r="A112" s="4" t="s">
        <v>76</v>
      </c>
      <c r="B112" s="4"/>
      <c r="C112" s="12"/>
      <c r="D112" s="68" t="str">
        <f>IF(D111="p","X",RANK(P110,$P110:$U110,0))</f>
        <v>X</v>
      </c>
      <c r="E112" s="68"/>
      <c r="F112" s="68">
        <f>IF(F111="p","X",RANK(Q110,$P110:$U110,0))</f>
        <v>3</v>
      </c>
      <c r="G112" s="68"/>
      <c r="H112" s="68">
        <f>IF(H111="p","X",RANK(R110,$P110:$U110,0))</f>
        <v>1</v>
      </c>
      <c r="I112" s="68"/>
      <c r="J112" s="68">
        <f>IF(J111="p","X",RANK(S110,$P110:$U110,0))</f>
        <v>2</v>
      </c>
      <c r="K112" s="68"/>
      <c r="L112" s="68">
        <f>IF(L111="p","X",RANK(T110,$P110:$U110,0))</f>
        <v>5</v>
      </c>
      <c r="M112" s="68"/>
      <c r="N112" s="68">
        <f>IF(N111="p","X",RANK(U110,$P110:$U110,0))</f>
        <v>4</v>
      </c>
      <c r="O112" s="68"/>
      <c r="P112" s="13" t="str">
        <f>D112</f>
        <v>X</v>
      </c>
      <c r="Q112" s="13">
        <f>F112</f>
        <v>3</v>
      </c>
      <c r="R112" s="13">
        <f>H112</f>
        <v>1</v>
      </c>
      <c r="S112" s="13">
        <f>J112</f>
        <v>2</v>
      </c>
      <c r="T112" s="13">
        <f>L112</f>
        <v>5</v>
      </c>
      <c r="U112" s="13">
        <f>N112</f>
        <v>4</v>
      </c>
    </row>
    <row r="113" spans="1:21" ht="17.25" customHeight="1" x14ac:dyDescent="0.2">
      <c r="A113" s="4" t="s">
        <v>77</v>
      </c>
      <c r="B113" s="4"/>
      <c r="C113" s="12"/>
      <c r="D113" s="68" t="str">
        <f>IF(D111="p","X",2*ROUND(RANK(P112,$P112:$U112,0)*($L$1+1)/($O$1+1),0))</f>
        <v>X</v>
      </c>
      <c r="E113" s="68"/>
      <c r="F113" s="68">
        <f>IF(F111="p","X",2*ROUND(RANK(Q112,$P112:$U112,0)*($L$1+1)/($O$1+1),0))</f>
        <v>6</v>
      </c>
      <c r="G113" s="68"/>
      <c r="H113" s="68">
        <f>IF(H111="p","X",2*ROUND(RANK(R112,$P112:$U112,0)*($L$1+1)/($O$1+1),0))</f>
        <v>10</v>
      </c>
      <c r="I113" s="68"/>
      <c r="J113" s="68">
        <f>IF(J111="p","X",2*ROUND(RANK(S112,$P112:$U112,0)*($L$1+1)/($O$1+1),0))</f>
        <v>8</v>
      </c>
      <c r="K113" s="68"/>
      <c r="L113" s="68">
        <f>IF(L111="p","X",2*ROUND(RANK(T112,$P112:$U112,0)*($L$1+1)/($O$1+1),0))</f>
        <v>2</v>
      </c>
      <c r="M113" s="68"/>
      <c r="N113" s="68">
        <f>IF(N111="p","X",2*ROUND(RANK(U112,$P112:$U112,0)*($L$1+1)/($O$1+1),0))</f>
        <v>4</v>
      </c>
      <c r="O113" s="68"/>
      <c r="P113" s="13"/>
      <c r="Q113" s="13"/>
      <c r="R113" s="13"/>
      <c r="S113" s="13"/>
      <c r="T113" s="13"/>
      <c r="U113" s="13"/>
    </row>
    <row r="114" spans="1:21" ht="17.25" customHeight="1" x14ac:dyDescent="0.2">
      <c r="A114" s="4" t="s">
        <v>32</v>
      </c>
      <c r="B114" s="4"/>
      <c r="C114" s="12"/>
      <c r="D114" s="68">
        <f>IF(D111="p",0,D111+D113)</f>
        <v>0</v>
      </c>
      <c r="E114" s="68"/>
      <c r="F114" s="68">
        <f>IF(F111="p",0,F111+F113)</f>
        <v>10</v>
      </c>
      <c r="G114" s="68"/>
      <c r="H114" s="68">
        <f>IF(H111="p",0,H111+H113)</f>
        <v>19</v>
      </c>
      <c r="I114" s="68"/>
      <c r="J114" s="68">
        <f>IF(J111="p",0,J111+J113)</f>
        <v>17</v>
      </c>
      <c r="K114" s="68"/>
      <c r="L114" s="68">
        <f>IF(L111="p",0,L111+L113)</f>
        <v>5</v>
      </c>
      <c r="M114" s="68"/>
      <c r="N114" s="68">
        <f>IF(N111="p",0,N111+N113)</f>
        <v>9</v>
      </c>
      <c r="O114" s="68"/>
      <c r="P114" s="13"/>
      <c r="Q114" s="13"/>
      <c r="R114" s="13"/>
      <c r="S114" s="13"/>
      <c r="T114" s="13"/>
      <c r="U114" s="13"/>
    </row>
    <row r="115" spans="1:21" ht="17.25" customHeight="1" x14ac:dyDescent="0.2">
      <c r="A115" s="4" t="s">
        <v>72</v>
      </c>
      <c r="B115" s="4"/>
      <c r="C115" s="36"/>
      <c r="D115" s="68" t="str">
        <f>IF(D111="p","X",D6+D110)</f>
        <v>X</v>
      </c>
      <c r="E115" s="68"/>
      <c r="F115" s="68">
        <f>IF(F111="p","X",F6+F110)</f>
        <v>424</v>
      </c>
      <c r="G115" s="68"/>
      <c r="H115" s="68">
        <f>IF(H111="p","X",H6+H110)</f>
        <v>558</v>
      </c>
      <c r="I115" s="68"/>
      <c r="J115" s="68">
        <f>IF(J111="p","X",J6+J110)</f>
        <v>502</v>
      </c>
      <c r="K115" s="68"/>
      <c r="L115" s="68">
        <f>IF(L111="p","X",L6+L110)</f>
        <v>346</v>
      </c>
      <c r="M115" s="68"/>
      <c r="N115" s="68">
        <f>IF(N111="p","X",N6+N110)</f>
        <v>393</v>
      </c>
      <c r="O115" s="68"/>
    </row>
    <row r="116" spans="1:21" ht="17.25" customHeight="1" x14ac:dyDescent="0.2">
      <c r="A116" s="4"/>
      <c r="B116" s="4"/>
      <c r="C116" s="41" t="s">
        <v>33</v>
      </c>
      <c r="D116" s="42">
        <f>P116</f>
        <v>0</v>
      </c>
      <c r="E116" s="43">
        <f>D114</f>
        <v>0</v>
      </c>
      <c r="F116" s="42">
        <f>Q116</f>
        <v>3</v>
      </c>
      <c r="G116" s="43">
        <f>F114</f>
        <v>10</v>
      </c>
      <c r="H116" s="42">
        <f>R116</f>
        <v>1</v>
      </c>
      <c r="I116" s="43">
        <f>H114</f>
        <v>19</v>
      </c>
      <c r="J116" s="42">
        <f>S116</f>
        <v>2</v>
      </c>
      <c r="K116" s="43">
        <f>J114</f>
        <v>17</v>
      </c>
      <c r="L116" s="42">
        <f>T116</f>
        <v>5</v>
      </c>
      <c r="M116" s="43">
        <f>L114</f>
        <v>5</v>
      </c>
      <c r="N116" s="42">
        <f>U116</f>
        <v>4</v>
      </c>
      <c r="O116" s="43">
        <f>N114</f>
        <v>9</v>
      </c>
      <c r="P116">
        <f>IF(D111&gt;99,0,RANK(D114,$D114:$O114,0))</f>
        <v>0</v>
      </c>
      <c r="Q116">
        <f>IF(F111&gt;99,0,RANK(F114,$D114:$O114,0))</f>
        <v>3</v>
      </c>
      <c r="R116">
        <f>IF(H111&gt;99,0,RANK(H114,$D114:$O114,0))</f>
        <v>1</v>
      </c>
      <c r="S116">
        <f>IF(J111&gt;99,0,RANK(J114,$D114:$O114,0))</f>
        <v>2</v>
      </c>
      <c r="T116">
        <f>IF(L111&gt;99,0,RANK(L114,$D114:$O114,0))</f>
        <v>5</v>
      </c>
      <c r="U116">
        <f>IF(N111&gt;99,0,RANK(N114,$D114:$O114,0))</f>
        <v>4</v>
      </c>
    </row>
    <row r="117" spans="1:21" ht="17.25" customHeight="1" x14ac:dyDescent="0.2">
      <c r="A117" s="36" t="s">
        <v>34</v>
      </c>
      <c r="B117" s="44"/>
      <c r="C117" s="18"/>
      <c r="D117" s="71">
        <f>D4</f>
        <v>0</v>
      </c>
      <c r="E117" s="71"/>
      <c r="F117" s="71" t="str">
        <f>F4</f>
        <v>Havant &amp; Wlv</v>
      </c>
      <c r="G117" s="71"/>
      <c r="H117" s="71" t="str">
        <f>H4</f>
        <v>Sutton &amp; Cheam</v>
      </c>
      <c r="I117" s="71"/>
      <c r="J117" s="71" t="str">
        <f>J4</f>
        <v>Portsmouth Northsea</v>
      </c>
      <c r="K117" s="71"/>
      <c r="L117" s="71" t="str">
        <f>L4</f>
        <v>Haslemere</v>
      </c>
      <c r="M117" s="71"/>
      <c r="N117" s="71" t="str">
        <f>N4</f>
        <v>Andover</v>
      </c>
      <c r="O117" s="71"/>
      <c r="P117" s="13" t="s">
        <v>35</v>
      </c>
      <c r="R117" s="6"/>
      <c r="S117" s="6"/>
      <c r="T117" s="6"/>
      <c r="U117" s="6"/>
    </row>
    <row r="118" spans="1:21" s="13" customFormat="1" ht="17.25" hidden="1" customHeight="1" x14ac:dyDescent="0.2">
      <c r="A118" s="15">
        <v>50</v>
      </c>
      <c r="B118" s="4" t="s">
        <v>36</v>
      </c>
      <c r="C118" s="16" t="s">
        <v>37</v>
      </c>
      <c r="D118" s="69" t="s">
        <v>10</v>
      </c>
      <c r="E118" s="69"/>
      <c r="F118" s="69">
        <v>7.4479166666666661E-4</v>
      </c>
      <c r="G118" s="69"/>
      <c r="H118" s="69" t="s">
        <v>81</v>
      </c>
      <c r="I118" s="69"/>
      <c r="J118" s="69">
        <v>6.2384259259259261E-4</v>
      </c>
      <c r="K118" s="69"/>
      <c r="L118" s="69" t="s">
        <v>81</v>
      </c>
      <c r="M118" s="69"/>
      <c r="N118" s="70" t="s">
        <v>10</v>
      </c>
      <c r="O118" s="70"/>
      <c r="P118" s="13">
        <f>IF(D118&gt;99,0,$O$1+1-P119)</f>
        <v>0</v>
      </c>
      <c r="Q118" s="13">
        <f>IF(F118&gt;99,0,$O$1+1-Q119)</f>
        <v>4</v>
      </c>
      <c r="R118" s="13">
        <f>IF(H118&gt;99,0,$O$1+1-R119)</f>
        <v>0</v>
      </c>
      <c r="S118" s="13">
        <f>IF(J118&gt;99,0,$O$1+1-S119)</f>
        <v>5</v>
      </c>
      <c r="T118" s="13">
        <f>IF(L118&gt;99,0,$O$1+1-T119)</f>
        <v>0</v>
      </c>
      <c r="U118" s="13">
        <f>IF(N118&gt;99,0,$O$1+1-U119)</f>
        <v>0</v>
      </c>
    </row>
    <row r="119" spans="1:21" ht="16.5" hidden="1" customHeight="1" x14ac:dyDescent="0.2">
      <c r="A119" s="3" t="s">
        <v>20</v>
      </c>
      <c r="B119" s="4"/>
      <c r="C119" s="16"/>
      <c r="D119" s="18" t="str">
        <f>P119</f>
        <v>X</v>
      </c>
      <c r="E119" s="18">
        <f>P118</f>
        <v>0</v>
      </c>
      <c r="F119" s="18">
        <f>Q119</f>
        <v>2</v>
      </c>
      <c r="G119" s="18">
        <f>Q118</f>
        <v>4</v>
      </c>
      <c r="H119" s="18" t="str">
        <f>R119</f>
        <v>X</v>
      </c>
      <c r="I119" s="18">
        <f>R118</f>
        <v>0</v>
      </c>
      <c r="J119" s="18">
        <f>S119</f>
        <v>1</v>
      </c>
      <c r="K119" s="18">
        <f>S118</f>
        <v>5</v>
      </c>
      <c r="L119" s="18" t="str">
        <f>T119</f>
        <v>X</v>
      </c>
      <c r="M119" s="18">
        <f>T118</f>
        <v>0</v>
      </c>
      <c r="N119" s="18" t="str">
        <f>U119</f>
        <v>X</v>
      </c>
      <c r="O119" s="19">
        <f>U118</f>
        <v>0</v>
      </c>
      <c r="P119" t="str">
        <f>IF(D118&gt;99,"X",RANK(D118,$D118:$O118,1))</f>
        <v>X</v>
      </c>
      <c r="Q119" s="1">
        <f>IF(F118&gt;99,"X",RANK(F118,$D118:$O118,1))</f>
        <v>2</v>
      </c>
      <c r="R119" t="str">
        <f>IF(H118&gt;99,"X",RANK(H118,$D118:$O118,1))</f>
        <v>X</v>
      </c>
      <c r="S119" s="1">
        <f>IF(J118&gt;99,"X",RANK(J118,$D118:$O118,1))</f>
        <v>1</v>
      </c>
      <c r="T119" t="str">
        <f>IF(L118&gt;99,"X",RANK(L118,$D118:$O118,1))</f>
        <v>X</v>
      </c>
      <c r="U119" s="1" t="str">
        <f>IF(N118&gt;99,"X",RANK(N118,$D118:$O118,1))</f>
        <v>X</v>
      </c>
    </row>
    <row r="120" spans="1:21" hidden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21" hidden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 t="s">
        <v>70</v>
      </c>
      <c r="L121" s="1" t="s">
        <v>71</v>
      </c>
      <c r="M121" s="1"/>
      <c r="N121" s="1"/>
    </row>
    <row r="122" spans="1:21" hidden="1" x14ac:dyDescent="0.2">
      <c r="A122" s="1"/>
      <c r="B122" s="2"/>
      <c r="C122" s="1"/>
      <c r="D122" s="1"/>
      <c r="E122" s="1"/>
      <c r="F122" s="1"/>
      <c r="G122" s="66" t="s">
        <v>79</v>
      </c>
      <c r="H122" s="1"/>
      <c r="I122" s="1"/>
      <c r="J122" s="1"/>
      <c r="K122" s="46">
        <v>380</v>
      </c>
      <c r="L122" s="47">
        <v>9</v>
      </c>
      <c r="M122" s="1"/>
      <c r="N122" s="1"/>
    </row>
    <row r="123" spans="1:21" hidden="1" x14ac:dyDescent="0.2">
      <c r="A123" s="1"/>
      <c r="B123" s="2"/>
      <c r="C123" s="1"/>
      <c r="D123" s="1"/>
      <c r="E123" s="1"/>
      <c r="F123" s="1"/>
      <c r="G123" s="67" t="s">
        <v>92</v>
      </c>
      <c r="H123" s="1"/>
      <c r="I123" s="1"/>
      <c r="J123" s="1"/>
      <c r="K123" s="48">
        <v>328</v>
      </c>
      <c r="L123" s="49">
        <v>9</v>
      </c>
      <c r="M123" s="1"/>
      <c r="N123" s="1"/>
    </row>
    <row r="124" spans="1:21" hidden="1" x14ac:dyDescent="0.2">
      <c r="A124" s="1"/>
      <c r="B124" s="2"/>
      <c r="C124" s="1"/>
      <c r="D124" s="1"/>
      <c r="E124" s="1"/>
      <c r="F124" s="1"/>
      <c r="G124" s="67" t="s">
        <v>90</v>
      </c>
      <c r="H124" s="1"/>
      <c r="I124" s="1"/>
      <c r="J124" s="1"/>
      <c r="K124" s="48">
        <v>269</v>
      </c>
      <c r="L124" s="49">
        <v>5</v>
      </c>
      <c r="M124" s="1"/>
      <c r="N124" s="1"/>
    </row>
    <row r="125" spans="1:21" hidden="1" x14ac:dyDescent="0.2">
      <c r="A125" s="1"/>
      <c r="B125" s="2"/>
      <c r="C125" s="1"/>
      <c r="D125" s="1"/>
      <c r="E125" s="1"/>
      <c r="F125" s="1"/>
      <c r="G125" s="67" t="s">
        <v>93</v>
      </c>
      <c r="H125" s="1"/>
      <c r="I125" s="1"/>
      <c r="J125" s="1"/>
      <c r="K125" s="48">
        <v>262</v>
      </c>
      <c r="L125" s="49">
        <v>4</v>
      </c>
      <c r="M125" s="1"/>
      <c r="N125" s="1"/>
    </row>
    <row r="126" spans="1:21" hidden="1" x14ac:dyDescent="0.2">
      <c r="A126" s="1"/>
      <c r="B126" s="2"/>
      <c r="C126" s="1"/>
      <c r="D126" s="1"/>
      <c r="E126" s="1"/>
      <c r="F126" s="1"/>
      <c r="G126" s="67" t="s">
        <v>80</v>
      </c>
      <c r="H126" s="1"/>
      <c r="I126" s="1"/>
      <c r="J126" s="1"/>
      <c r="K126" s="48">
        <v>251</v>
      </c>
      <c r="L126" s="49">
        <v>3</v>
      </c>
      <c r="M126" s="1"/>
      <c r="N126" s="1"/>
    </row>
    <row r="127" spans="1:21" x14ac:dyDescent="0.2">
      <c r="A127" s="1"/>
      <c r="B127" s="2"/>
      <c r="C127" s="1"/>
      <c r="D127" s="1"/>
      <c r="E127" s="1"/>
      <c r="F127" s="1"/>
      <c r="G127" s="45"/>
      <c r="H127" s="1"/>
      <c r="I127" s="1"/>
      <c r="J127" s="1"/>
      <c r="M127" s="1"/>
      <c r="N127" s="1"/>
    </row>
  </sheetData>
  <sheetProtection algorithmName="SHA-512" hashValue="GRGkA35unsKgVz2wwi92h/kbyGneY8+DS4oEWv9gMKAy2+GLk6SoythGnf4qUADjoQSUk6Zn7E/j3sQitfc/3w==" saltValue="+xVy8hzCkp7agVN9iiIQqg==" spinCount="100000" sheet="1" objects="1" scenarios="1"/>
  <mergeCells count="376">
    <mergeCell ref="A7:C7"/>
    <mergeCell ref="J7:K7"/>
    <mergeCell ref="L7:M7"/>
    <mergeCell ref="N115:O115"/>
    <mergeCell ref="D6:E6"/>
    <mergeCell ref="F6:G6"/>
    <mergeCell ref="H6:I6"/>
    <mergeCell ref="J6:K6"/>
    <mergeCell ref="L6:M6"/>
    <mergeCell ref="N6:O6"/>
    <mergeCell ref="D7:E7"/>
    <mergeCell ref="F7:G7"/>
    <mergeCell ref="H7:I7"/>
    <mergeCell ref="D115:E115"/>
    <mergeCell ref="F115:G115"/>
    <mergeCell ref="H115:I115"/>
    <mergeCell ref="J115:K115"/>
    <mergeCell ref="L115:M115"/>
    <mergeCell ref="N7:O7"/>
    <mergeCell ref="D8:E8"/>
    <mergeCell ref="F8:G8"/>
    <mergeCell ref="H8:I8"/>
    <mergeCell ref="J8:K8"/>
    <mergeCell ref="L8:M8"/>
    <mergeCell ref="A1:F1"/>
    <mergeCell ref="G1:I1"/>
    <mergeCell ref="A3:B3"/>
    <mergeCell ref="D3:K3"/>
    <mergeCell ref="L3:O3"/>
    <mergeCell ref="A4:C4"/>
    <mergeCell ref="D4:E4"/>
    <mergeCell ref="F4:G4"/>
    <mergeCell ref="H4:I4"/>
    <mergeCell ref="J4:K4"/>
    <mergeCell ref="A2:L2"/>
    <mergeCell ref="L4:M4"/>
    <mergeCell ref="N8:O8"/>
    <mergeCell ref="N4:O4"/>
    <mergeCell ref="D5:E5"/>
    <mergeCell ref="F5:G5"/>
    <mergeCell ref="H5:I5"/>
    <mergeCell ref="J5:K5"/>
    <mergeCell ref="L5:M5"/>
    <mergeCell ref="N5:O5"/>
    <mergeCell ref="D12:E12"/>
    <mergeCell ref="F12:G12"/>
    <mergeCell ref="H12:I12"/>
    <mergeCell ref="J12:K12"/>
    <mergeCell ref="L12:M12"/>
    <mergeCell ref="N12:O12"/>
    <mergeCell ref="D10:E10"/>
    <mergeCell ref="F10:G10"/>
    <mergeCell ref="H10:I10"/>
    <mergeCell ref="J10:K10"/>
    <mergeCell ref="L10:M10"/>
    <mergeCell ref="N10:O10"/>
    <mergeCell ref="D16:E16"/>
    <mergeCell ref="F16:G16"/>
    <mergeCell ref="H16:I16"/>
    <mergeCell ref="J16:K16"/>
    <mergeCell ref="L16:M16"/>
    <mergeCell ref="N16:O16"/>
    <mergeCell ref="D14:E14"/>
    <mergeCell ref="F14:G14"/>
    <mergeCell ref="H14:I14"/>
    <mergeCell ref="J14:K14"/>
    <mergeCell ref="L14:M14"/>
    <mergeCell ref="N14:O14"/>
    <mergeCell ref="D20:E20"/>
    <mergeCell ref="F20:G20"/>
    <mergeCell ref="H20:I20"/>
    <mergeCell ref="J20:K20"/>
    <mergeCell ref="L20:M20"/>
    <mergeCell ref="N20:O20"/>
    <mergeCell ref="D18:E18"/>
    <mergeCell ref="F18:G18"/>
    <mergeCell ref="H18:I18"/>
    <mergeCell ref="J18:K18"/>
    <mergeCell ref="L18:M18"/>
    <mergeCell ref="N18:O18"/>
    <mergeCell ref="D24:E24"/>
    <mergeCell ref="F24:G24"/>
    <mergeCell ref="H24:I24"/>
    <mergeCell ref="J24:K24"/>
    <mergeCell ref="L24:M24"/>
    <mergeCell ref="N24:O24"/>
    <mergeCell ref="D22:E22"/>
    <mergeCell ref="F22:G22"/>
    <mergeCell ref="H22:I22"/>
    <mergeCell ref="J22:K22"/>
    <mergeCell ref="L22:M22"/>
    <mergeCell ref="N22:O22"/>
    <mergeCell ref="D28:E28"/>
    <mergeCell ref="F28:G28"/>
    <mergeCell ref="H28:I28"/>
    <mergeCell ref="J28:K28"/>
    <mergeCell ref="L28:M28"/>
    <mergeCell ref="N28:O28"/>
    <mergeCell ref="D26:E26"/>
    <mergeCell ref="F26:G26"/>
    <mergeCell ref="H26:I26"/>
    <mergeCell ref="J26:K26"/>
    <mergeCell ref="L26:M26"/>
    <mergeCell ref="N26:O26"/>
    <mergeCell ref="D32:E32"/>
    <mergeCell ref="F32:G32"/>
    <mergeCell ref="H32:I32"/>
    <mergeCell ref="J32:K32"/>
    <mergeCell ref="L32:M32"/>
    <mergeCell ref="N32:O32"/>
    <mergeCell ref="D30:E30"/>
    <mergeCell ref="F30:G30"/>
    <mergeCell ref="H30:I30"/>
    <mergeCell ref="J30:K30"/>
    <mergeCell ref="L30:M30"/>
    <mergeCell ref="N30:O30"/>
    <mergeCell ref="D36:E36"/>
    <mergeCell ref="F36:G36"/>
    <mergeCell ref="H36:I36"/>
    <mergeCell ref="J36:K36"/>
    <mergeCell ref="L36:M36"/>
    <mergeCell ref="N36:O36"/>
    <mergeCell ref="D34:E34"/>
    <mergeCell ref="F34:G34"/>
    <mergeCell ref="H34:I34"/>
    <mergeCell ref="J34:K34"/>
    <mergeCell ref="L34:M34"/>
    <mergeCell ref="N34:O34"/>
    <mergeCell ref="D40:E40"/>
    <mergeCell ref="F40:G40"/>
    <mergeCell ref="H40:I40"/>
    <mergeCell ref="J40:K40"/>
    <mergeCell ref="L40:M40"/>
    <mergeCell ref="N40:O40"/>
    <mergeCell ref="D38:E38"/>
    <mergeCell ref="F38:G38"/>
    <mergeCell ref="H38:I38"/>
    <mergeCell ref="J38:K38"/>
    <mergeCell ref="L38:M38"/>
    <mergeCell ref="N38:O38"/>
    <mergeCell ref="D44:E44"/>
    <mergeCell ref="F44:G44"/>
    <mergeCell ref="H44:I44"/>
    <mergeCell ref="J44:K44"/>
    <mergeCell ref="L44:M44"/>
    <mergeCell ref="N44:O44"/>
    <mergeCell ref="D42:E42"/>
    <mergeCell ref="F42:G42"/>
    <mergeCell ref="H42:I42"/>
    <mergeCell ref="J42:K42"/>
    <mergeCell ref="L42:M42"/>
    <mergeCell ref="N42:O42"/>
    <mergeCell ref="D48:E48"/>
    <mergeCell ref="F48:G48"/>
    <mergeCell ref="H48:I48"/>
    <mergeCell ref="J48:K48"/>
    <mergeCell ref="L48:M48"/>
    <mergeCell ref="N48:O48"/>
    <mergeCell ref="D46:E46"/>
    <mergeCell ref="F46:G46"/>
    <mergeCell ref="H46:I46"/>
    <mergeCell ref="J46:K46"/>
    <mergeCell ref="L46:M46"/>
    <mergeCell ref="N46:O46"/>
    <mergeCell ref="D52:E52"/>
    <mergeCell ref="F52:G52"/>
    <mergeCell ref="H52:I52"/>
    <mergeCell ref="J52:K52"/>
    <mergeCell ref="L52:M52"/>
    <mergeCell ref="N52:O52"/>
    <mergeCell ref="D50:E50"/>
    <mergeCell ref="F50:G50"/>
    <mergeCell ref="H50:I50"/>
    <mergeCell ref="J50:K50"/>
    <mergeCell ref="L50:M50"/>
    <mergeCell ref="N50:O50"/>
    <mergeCell ref="D56:E56"/>
    <mergeCell ref="F56:G56"/>
    <mergeCell ref="H56:I56"/>
    <mergeCell ref="J56:K56"/>
    <mergeCell ref="L56:M56"/>
    <mergeCell ref="N56:O56"/>
    <mergeCell ref="D54:E54"/>
    <mergeCell ref="F54:G54"/>
    <mergeCell ref="H54:I54"/>
    <mergeCell ref="J54:K54"/>
    <mergeCell ref="L54:M54"/>
    <mergeCell ref="N54:O54"/>
    <mergeCell ref="D60:E60"/>
    <mergeCell ref="F60:G60"/>
    <mergeCell ref="H60:I60"/>
    <mergeCell ref="J60:K60"/>
    <mergeCell ref="L60:M60"/>
    <mergeCell ref="N60:O60"/>
    <mergeCell ref="D58:E58"/>
    <mergeCell ref="F58:G58"/>
    <mergeCell ref="H58:I58"/>
    <mergeCell ref="J58:K58"/>
    <mergeCell ref="L58:M58"/>
    <mergeCell ref="N58:O58"/>
    <mergeCell ref="D64:E64"/>
    <mergeCell ref="F64:G64"/>
    <mergeCell ref="H64:I64"/>
    <mergeCell ref="J64:K64"/>
    <mergeCell ref="L64:M64"/>
    <mergeCell ref="N64:O64"/>
    <mergeCell ref="D62:E62"/>
    <mergeCell ref="F62:G62"/>
    <mergeCell ref="H62:I62"/>
    <mergeCell ref="J62:K62"/>
    <mergeCell ref="L62:M62"/>
    <mergeCell ref="N62:O62"/>
    <mergeCell ref="D68:E68"/>
    <mergeCell ref="F68:G68"/>
    <mergeCell ref="H68:I68"/>
    <mergeCell ref="J68:K68"/>
    <mergeCell ref="L68:M68"/>
    <mergeCell ref="N68:O68"/>
    <mergeCell ref="D66:E66"/>
    <mergeCell ref="F66:G66"/>
    <mergeCell ref="H66:I66"/>
    <mergeCell ref="J66:K66"/>
    <mergeCell ref="L66:M66"/>
    <mergeCell ref="N66:O66"/>
    <mergeCell ref="D72:E72"/>
    <mergeCell ref="F72:G72"/>
    <mergeCell ref="H72:I72"/>
    <mergeCell ref="J72:K72"/>
    <mergeCell ref="L72:M72"/>
    <mergeCell ref="N72:O72"/>
    <mergeCell ref="D70:E70"/>
    <mergeCell ref="F70:G70"/>
    <mergeCell ref="H70:I70"/>
    <mergeCell ref="J70:K70"/>
    <mergeCell ref="L70:M70"/>
    <mergeCell ref="N70:O70"/>
    <mergeCell ref="D76:E76"/>
    <mergeCell ref="F76:G76"/>
    <mergeCell ref="H76:I76"/>
    <mergeCell ref="J76:K76"/>
    <mergeCell ref="L76:M76"/>
    <mergeCell ref="N76:O76"/>
    <mergeCell ref="D74:E74"/>
    <mergeCell ref="F74:G74"/>
    <mergeCell ref="H74:I74"/>
    <mergeCell ref="J74:K74"/>
    <mergeCell ref="L74:M74"/>
    <mergeCell ref="N74:O74"/>
    <mergeCell ref="D80:E80"/>
    <mergeCell ref="F80:G80"/>
    <mergeCell ref="H80:I80"/>
    <mergeCell ref="J80:K80"/>
    <mergeCell ref="L80:M80"/>
    <mergeCell ref="N80:O80"/>
    <mergeCell ref="D78:E78"/>
    <mergeCell ref="F78:G78"/>
    <mergeCell ref="H78:I78"/>
    <mergeCell ref="J78:K78"/>
    <mergeCell ref="L78:M78"/>
    <mergeCell ref="N78:O78"/>
    <mergeCell ref="D84:E84"/>
    <mergeCell ref="F84:G84"/>
    <mergeCell ref="H84:I84"/>
    <mergeCell ref="J84:K84"/>
    <mergeCell ref="L84:M84"/>
    <mergeCell ref="N84:O84"/>
    <mergeCell ref="D82:E82"/>
    <mergeCell ref="F82:G82"/>
    <mergeCell ref="H82:I82"/>
    <mergeCell ref="J82:K82"/>
    <mergeCell ref="L82:M82"/>
    <mergeCell ref="N82:O82"/>
    <mergeCell ref="D88:E88"/>
    <mergeCell ref="F88:G88"/>
    <mergeCell ref="H88:I88"/>
    <mergeCell ref="J88:K88"/>
    <mergeCell ref="L88:M88"/>
    <mergeCell ref="N88:O88"/>
    <mergeCell ref="D86:E86"/>
    <mergeCell ref="F86:G86"/>
    <mergeCell ref="H86:I86"/>
    <mergeCell ref="J86:K86"/>
    <mergeCell ref="L86:M86"/>
    <mergeCell ref="N86:O86"/>
    <mergeCell ref="D92:E92"/>
    <mergeCell ref="F92:G92"/>
    <mergeCell ref="H92:I92"/>
    <mergeCell ref="J92:K92"/>
    <mergeCell ref="L92:M92"/>
    <mergeCell ref="N92:O92"/>
    <mergeCell ref="D90:E90"/>
    <mergeCell ref="F90:G90"/>
    <mergeCell ref="H90:I90"/>
    <mergeCell ref="J90:K90"/>
    <mergeCell ref="L90:M90"/>
    <mergeCell ref="N90:O90"/>
    <mergeCell ref="D96:E96"/>
    <mergeCell ref="F96:G96"/>
    <mergeCell ref="H96:I96"/>
    <mergeCell ref="J96:K96"/>
    <mergeCell ref="L96:M96"/>
    <mergeCell ref="N96:O96"/>
    <mergeCell ref="D94:E94"/>
    <mergeCell ref="F94:G94"/>
    <mergeCell ref="H94:I94"/>
    <mergeCell ref="J94:K94"/>
    <mergeCell ref="L94:M94"/>
    <mergeCell ref="N94:O94"/>
    <mergeCell ref="D100:E100"/>
    <mergeCell ref="F100:G100"/>
    <mergeCell ref="H100:I100"/>
    <mergeCell ref="J100:K100"/>
    <mergeCell ref="L100:M100"/>
    <mergeCell ref="N100:O100"/>
    <mergeCell ref="D98:E98"/>
    <mergeCell ref="F98:G98"/>
    <mergeCell ref="H98:I98"/>
    <mergeCell ref="J98:K98"/>
    <mergeCell ref="L98:M98"/>
    <mergeCell ref="N98:O98"/>
    <mergeCell ref="D104:E104"/>
    <mergeCell ref="F104:G104"/>
    <mergeCell ref="H104:I104"/>
    <mergeCell ref="J104:K104"/>
    <mergeCell ref="L104:M104"/>
    <mergeCell ref="N104:O104"/>
    <mergeCell ref="D102:E102"/>
    <mergeCell ref="F102:G102"/>
    <mergeCell ref="H102:I102"/>
    <mergeCell ref="J102:K102"/>
    <mergeCell ref="L102:M102"/>
    <mergeCell ref="N102:O102"/>
    <mergeCell ref="L111:M111"/>
    <mergeCell ref="N111:O111"/>
    <mergeCell ref="D112:E112"/>
    <mergeCell ref="F112:G112"/>
    <mergeCell ref="H112:I112"/>
    <mergeCell ref="J112:K112"/>
    <mergeCell ref="L112:M112"/>
    <mergeCell ref="N112:O112"/>
    <mergeCell ref="A106:C106"/>
    <mergeCell ref="A108:B109"/>
    <mergeCell ref="D111:E111"/>
    <mergeCell ref="F111:G111"/>
    <mergeCell ref="H111:I111"/>
    <mergeCell ref="J111:K111"/>
    <mergeCell ref="D110:E110"/>
    <mergeCell ref="F110:G110"/>
    <mergeCell ref="H110:I110"/>
    <mergeCell ref="J110:K110"/>
    <mergeCell ref="L110:M110"/>
    <mergeCell ref="N110:O110"/>
    <mergeCell ref="D113:E113"/>
    <mergeCell ref="F113:G113"/>
    <mergeCell ref="H113:I113"/>
    <mergeCell ref="J113:K113"/>
    <mergeCell ref="L113:M113"/>
    <mergeCell ref="N113:O113"/>
    <mergeCell ref="D118:E118"/>
    <mergeCell ref="F118:G118"/>
    <mergeCell ref="H118:I118"/>
    <mergeCell ref="J118:K118"/>
    <mergeCell ref="L118:M118"/>
    <mergeCell ref="N118:O118"/>
    <mergeCell ref="D117:E117"/>
    <mergeCell ref="F117:G117"/>
    <mergeCell ref="H117:I117"/>
    <mergeCell ref="J117:K117"/>
    <mergeCell ref="L117:M117"/>
    <mergeCell ref="N117:O117"/>
    <mergeCell ref="D114:E114"/>
    <mergeCell ref="F114:G114"/>
    <mergeCell ref="H114:I114"/>
    <mergeCell ref="J114:K114"/>
    <mergeCell ref="L114:M114"/>
    <mergeCell ref="N114:O114"/>
  </mergeCells>
  <printOptions horizontalCentered="1" verticalCentered="1" gridLines="1"/>
  <pageMargins left="1.0236220472440944" right="0.47244094488188981" top="0.39370078740157483" bottom="0.39370078740157483" header="0.51181102362204722" footer="0.51181102362204722"/>
  <pageSetup paperSize="9" scale="79" firstPageNumber="0" orientation="portrait" verticalDpi="300" r:id="rId1"/>
  <headerFooter alignWithMargins="0"/>
  <rowBreaks count="1" manualBreakCount="1">
    <brk id="5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2"/>
  <sheetViews>
    <sheetView workbookViewId="0">
      <selection sqref="A1:A42"/>
    </sheetView>
  </sheetViews>
  <sheetFormatPr defaultRowHeight="12.75" x14ac:dyDescent="0.2"/>
  <cols>
    <col min="1" max="1" width="95" customWidth="1"/>
  </cols>
  <sheetData>
    <row r="2" spans="1:1" ht="15.75" x14ac:dyDescent="0.25">
      <c r="A2" s="33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s="33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9" spans="1:1" x14ac:dyDescent="0.2">
      <c r="A9" t="s">
        <v>44</v>
      </c>
    </row>
    <row r="10" spans="1:1" x14ac:dyDescent="0.2">
      <c r="A10" s="33" t="s">
        <v>45</v>
      </c>
    </row>
    <row r="11" spans="1:1" ht="9.75" customHeight="1" x14ac:dyDescent="0.2"/>
    <row r="12" spans="1:1" ht="15" x14ac:dyDescent="0.25">
      <c r="A12" s="33" t="s">
        <v>46</v>
      </c>
    </row>
    <row r="13" spans="1:1" x14ac:dyDescent="0.2">
      <c r="A13" t="s">
        <v>47</v>
      </c>
    </row>
    <row r="14" spans="1:1" x14ac:dyDescent="0.2">
      <c r="A14" t="s">
        <v>48</v>
      </c>
    </row>
    <row r="15" spans="1:1" ht="15" x14ac:dyDescent="0.25">
      <c r="A15" s="33" t="s">
        <v>49</v>
      </c>
    </row>
    <row r="16" spans="1:1" ht="15" x14ac:dyDescent="0.25">
      <c r="A16" s="33" t="s">
        <v>50</v>
      </c>
    </row>
    <row r="17" spans="1:1" ht="9.75" customHeight="1" x14ac:dyDescent="0.2"/>
    <row r="18" spans="1:1" ht="15" x14ac:dyDescent="0.25">
      <c r="A18" s="33" t="s">
        <v>51</v>
      </c>
    </row>
    <row r="19" spans="1:1" x14ac:dyDescent="0.2">
      <c r="A19" t="s">
        <v>52</v>
      </c>
    </row>
    <row r="20" spans="1:1" ht="9.75" customHeight="1" x14ac:dyDescent="0.2"/>
    <row r="21" spans="1:1" ht="15" x14ac:dyDescent="0.25">
      <c r="A21" s="33" t="s">
        <v>53</v>
      </c>
    </row>
    <row r="22" spans="1:1" x14ac:dyDescent="0.2">
      <c r="A22" t="s">
        <v>54</v>
      </c>
    </row>
    <row r="23" spans="1:1" ht="9.75" customHeight="1" x14ac:dyDescent="0.2"/>
    <row r="24" spans="1:1" ht="15" x14ac:dyDescent="0.25">
      <c r="A24" s="33" t="s">
        <v>55</v>
      </c>
    </row>
    <row r="25" spans="1:1" x14ac:dyDescent="0.2">
      <c r="A25" t="s">
        <v>56</v>
      </c>
    </row>
    <row r="26" spans="1:1" x14ac:dyDescent="0.2">
      <c r="A26" t="s">
        <v>57</v>
      </c>
    </row>
    <row r="27" spans="1:1" ht="9.75" customHeight="1" x14ac:dyDescent="0.2"/>
    <row r="28" spans="1:1" ht="15" x14ac:dyDescent="0.25">
      <c r="A28" s="33" t="s">
        <v>58</v>
      </c>
    </row>
    <row r="29" spans="1:1" x14ac:dyDescent="0.2">
      <c r="A29" t="s">
        <v>59</v>
      </c>
    </row>
    <row r="30" spans="1:1" x14ac:dyDescent="0.2">
      <c r="A30" t="s">
        <v>60</v>
      </c>
    </row>
    <row r="31" spans="1:1" x14ac:dyDescent="0.2">
      <c r="A31" t="s">
        <v>61</v>
      </c>
    </row>
    <row r="32" spans="1:1" x14ac:dyDescent="0.2">
      <c r="A32" t="s">
        <v>62</v>
      </c>
    </row>
    <row r="33" spans="1:1" ht="9.75" customHeight="1" x14ac:dyDescent="0.2"/>
    <row r="34" spans="1:1" ht="15" x14ac:dyDescent="0.25">
      <c r="A34" s="34" t="s">
        <v>63</v>
      </c>
    </row>
    <row r="35" spans="1:1" x14ac:dyDescent="0.2">
      <c r="A35" t="s">
        <v>64</v>
      </c>
    </row>
    <row r="36" spans="1:1" x14ac:dyDescent="0.2">
      <c r="A36" t="s">
        <v>65</v>
      </c>
    </row>
    <row r="37" spans="1:1" ht="9.75" customHeight="1" x14ac:dyDescent="0.2">
      <c r="A37" t="s">
        <v>66</v>
      </c>
    </row>
    <row r="39" spans="1:1" x14ac:dyDescent="0.2">
      <c r="A39" t="s">
        <v>67</v>
      </c>
    </row>
    <row r="40" spans="1:1" x14ac:dyDescent="0.2">
      <c r="A40" t="s">
        <v>68</v>
      </c>
    </row>
    <row r="41" spans="1:1" ht="9.75" customHeight="1" x14ac:dyDescent="0.2"/>
    <row r="42" spans="1:1" ht="14.25" x14ac:dyDescent="0.2">
      <c r="A42" s="35" t="s">
        <v>69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Insrtuctions</vt:lpstr>
      <vt:lpstr>Insrtuctions!Print_Area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Lintott</dc:creator>
  <cp:lastModifiedBy>Christopher Lintott</cp:lastModifiedBy>
  <cp:lastPrinted>2024-12-18T22:12:08Z</cp:lastPrinted>
  <dcterms:created xsi:type="dcterms:W3CDTF">2013-09-14T19:31:26Z</dcterms:created>
  <dcterms:modified xsi:type="dcterms:W3CDTF">2024-12-18T22:12:18Z</dcterms:modified>
</cp:coreProperties>
</file>